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74.53\21_人事管理\60_職員証\17_大学統合時職員証検討\◎様式検討（科学大）\"/>
    </mc:Choice>
  </mc:AlternateContent>
  <xr:revisionPtr revIDLastSave="0" documentId="13_ncr:1_{A814E6AE-1BF9-468E-94CC-27F35C42C7CD}" xr6:coauthVersionLast="47" xr6:coauthVersionMax="47" xr10:uidLastSave="{00000000-0000-0000-0000-000000000000}"/>
  <bookViews>
    <workbookView xWindow="-16320" yWindow="-120" windowWidth="16440" windowHeight="28320" firstSheet="2" activeTab="2" xr2:uid="{00000000-000D-0000-FFFF-FFFF00000000}"/>
  </bookViews>
  <sheets>
    <sheet name="Application Form PDF用　更新" sheetId="8" state="hidden" r:id="rId1"/>
    <sheet name="Application Form PDF用　新規" sheetId="7" state="hidden" r:id="rId2"/>
    <sheet name="Application Form" sheetId="2" r:id="rId3"/>
    <sheet name="送付先" sheetId="6" state="hidden" r:id="rId4"/>
    <sheet name="事務使用" sheetId="3" r:id="rId5"/>
  </sheets>
  <definedNames>
    <definedName name="_xlnm.Print_Area" localSheetId="2">'Application Form'!$B$4:$AE$48</definedName>
    <definedName name="_xlnm.Print_Area" localSheetId="0">'Application Form PDF用　更新'!$B$4:$AE$44</definedName>
    <definedName name="_xlnm.Print_Area" localSheetId="1">'Application Form PDF用　新規'!$B$4:$AE$44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6" l="1"/>
  <c r="D51" i="6"/>
  <c r="D31" i="6"/>
  <c r="D1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L2" i="3" l="1"/>
  <c r="AF22" i="2" l="1"/>
  <c r="V2" i="3" l="1"/>
  <c r="Q2" i="3" l="1"/>
  <c r="U2" i="3"/>
  <c r="O2" i="3"/>
  <c r="F2" i="3"/>
  <c r="E2" i="3"/>
  <c r="I2" i="3" l="1"/>
  <c r="J2" i="3" s="1"/>
  <c r="A2" i="3"/>
  <c r="K2" i="3"/>
  <c r="T2" i="3" l="1"/>
  <c r="T39" i="2" l="1"/>
  <c r="M39" i="2" s="1"/>
  <c r="AG39" i="2" s="1"/>
  <c r="AG38" i="8" l="1"/>
  <c r="AG32" i="8"/>
  <c r="AJ19" i="8"/>
  <c r="AI17" i="8"/>
  <c r="AI15" i="8"/>
  <c r="C9" i="8"/>
  <c r="C6" i="8"/>
  <c r="Y2" i="8"/>
  <c r="AG38" i="7"/>
  <c r="AG32" i="7"/>
  <c r="AJ19" i="7"/>
  <c r="AI17" i="7"/>
  <c r="AI15" i="7"/>
  <c r="Y2" i="7" s="1"/>
  <c r="C9" i="7"/>
  <c r="C6" i="7"/>
  <c r="AI15" i="2"/>
  <c r="C9" i="2" l="1"/>
  <c r="AI17" i="2" l="1"/>
  <c r="AG33" i="2" l="1"/>
  <c r="B2" i="3" l="1"/>
  <c r="C6" i="2"/>
  <c r="S2" i="3" l="1"/>
  <c r="R2" i="3"/>
  <c r="P2" i="3"/>
  <c r="N2" i="3"/>
  <c r="H2" i="3"/>
  <c r="G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G46" authorId="2"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<sst xmlns="http://schemas.openxmlformats.org/spreadsheetml/2006/main" count="620" uniqueCount="204">
  <si>
    <t>Given Name</t>
  </si>
  <si>
    <t>Middle Name</t>
  </si>
  <si>
    <t xml:space="preserve"> </t>
  </si>
  <si>
    <t>～</t>
    <phoneticPr fontId="30"/>
  </si>
  <si>
    <t xml:space="preserve">  FAMILY  Name</t>
  </si>
  <si>
    <t>個人番号</t>
    <rPh sb="0" eb="2">
      <t>コジン</t>
    </rPh>
    <rPh sb="2" eb="4">
      <t>バンゴウ</t>
    </rPh>
    <phoneticPr fontId="37"/>
  </si>
  <si>
    <t>所属</t>
    <rPh sb="0" eb="2">
      <t>ショゾク</t>
    </rPh>
    <phoneticPr fontId="37"/>
  </si>
  <si>
    <t>氏名（漢字）</t>
    <rPh sb="0" eb="2">
      <t>シメイ</t>
    </rPh>
    <rPh sb="3" eb="5">
      <t>カンジ</t>
    </rPh>
    <phoneticPr fontId="37"/>
  </si>
  <si>
    <t>カナ氏名</t>
    <rPh sb="2" eb="4">
      <t>シメイ</t>
    </rPh>
    <phoneticPr fontId="37"/>
  </si>
  <si>
    <t>印刷用氏名（漢字）</t>
    <rPh sb="0" eb="3">
      <t>インサツヨウ</t>
    </rPh>
    <rPh sb="3" eb="5">
      <t>シメイ</t>
    </rPh>
    <rPh sb="6" eb="8">
      <t>カンジ</t>
    </rPh>
    <phoneticPr fontId="37"/>
  </si>
  <si>
    <t>生年月日(IC)</t>
    <rPh sb="0" eb="2">
      <t>セイネン</t>
    </rPh>
    <rPh sb="2" eb="4">
      <t>ガッピ</t>
    </rPh>
    <phoneticPr fontId="37"/>
  </si>
  <si>
    <t>発行年月日（IC）</t>
    <rPh sb="0" eb="2">
      <t>ハッコウ</t>
    </rPh>
    <rPh sb="2" eb="5">
      <t>ネンガッピ</t>
    </rPh>
    <phoneticPr fontId="37"/>
  </si>
  <si>
    <t>有効期限（IC）</t>
    <rPh sb="0" eb="2">
      <t>ユウコウ</t>
    </rPh>
    <rPh sb="2" eb="4">
      <t>キゲン</t>
    </rPh>
    <phoneticPr fontId="37"/>
  </si>
  <si>
    <t>性別</t>
    <rPh sb="0" eb="2">
      <t>セイベツ</t>
    </rPh>
    <phoneticPr fontId="37"/>
  </si>
  <si>
    <t>カード種別</t>
    <rPh sb="3" eb="5">
      <t>シュベツ</t>
    </rPh>
    <phoneticPr fontId="37"/>
  </si>
  <si>
    <t>所属コード</t>
    <rPh sb="0" eb="2">
      <t>ショゾク</t>
    </rPh>
    <phoneticPr fontId="37"/>
  </si>
  <si>
    <t>姓</t>
    <rPh sb="0" eb="1">
      <t>セイ</t>
    </rPh>
    <phoneticPr fontId="37"/>
  </si>
  <si>
    <t>名</t>
    <rPh sb="0" eb="1">
      <t>メイ</t>
    </rPh>
    <phoneticPr fontId="37"/>
  </si>
  <si>
    <t>旧個人番号</t>
    <rPh sb="0" eb="1">
      <t>キュウ</t>
    </rPh>
    <rPh sb="1" eb="3">
      <t>コジン</t>
    </rPh>
    <rPh sb="3" eb="5">
      <t>バンゴウ</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</si>
  <si>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</si>
  <si>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</si>
  <si>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</si>
  <si>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</si>
  <si>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新規・更新</t>
    <rPh sb="0" eb="2">
      <t>シンキ</t>
    </rPh>
    <rPh sb="3" eb="5">
      <t>コウシン</t>
    </rPh>
    <phoneticPr fontId="37"/>
  </si>
  <si>
    <t>備 考</t>
    <rPh sb="0" eb="1">
      <t>ソナエ</t>
    </rPh>
    <rPh sb="2" eb="3">
      <t>コウ</t>
    </rPh>
    <phoneticPr fontId="37"/>
  </si>
  <si>
    <t>1000000</t>
  </si>
  <si>
    <t>　</t>
    <phoneticPr fontId="30"/>
  </si>
  <si>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</si>
  <si>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</si>
  <si>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</si>
  <si>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</si>
  <si>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</si>
  <si>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</si>
  <si>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</si>
  <si>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</si>
  <si>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</si>
  <si>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</si>
  <si>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</si>
  <si>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</si>
  <si>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</si>
  <si>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</si>
  <si>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</si>
  <si>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</si>
  <si>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</si>
  <si>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</si>
  <si>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</si>
  <si>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</si>
  <si>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</si>
  <si>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</si>
  <si>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</si>
  <si>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</si>
  <si>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</si>
  <si>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</si>
  <si>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</si>
  <si>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</si>
  <si>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</si>
  <si>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</si>
  <si>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</si>
  <si>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</si>
  <si>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</si>
  <si>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</si>
  <si>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</si>
  <si>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</si>
  <si>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Name in Katakana</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</si>
  <si>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</si>
  <si>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</si>
  <si>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</si>
  <si>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</si>
  <si>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</si>
  <si>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</si>
  <si>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</si>
  <si>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</si>
  <si>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</si>
  <si>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</si>
  <si>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</si>
  <si>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</si>
  <si>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</si>
  <si>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</si>
  <si>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</si>
  <si>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</si>
  <si>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</si>
  <si>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</si>
  <si>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</si>
  <si>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</si>
  <si>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</si>
  <si>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</si>
  <si>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</si>
  <si>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</si>
  <si>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</si>
  <si>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</si>
  <si>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</si>
  <si>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</si>
  <si>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</si>
  <si>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</si>
  <si>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</si>
  <si>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</si>
  <si>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</si>
  <si>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</si>
  <si>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</si>
  <si>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</si>
  <si>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</si>
  <si>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</si>
  <si>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</si>
  <si>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</si>
  <si>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</si>
  <si>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</si>
  <si>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</si>
  <si>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</si>
  <si>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</si>
  <si>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</si>
  <si>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</si>
  <si>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</si>
  <si>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</si>
  <si>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</si>
  <si>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</si>
  <si>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</si>
  <si>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</si>
  <si>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</si>
  <si>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</si>
  <si>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</si>
  <si>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</si>
  <si>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</si>
  <si>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</si>
  <si>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</si>
  <si>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</si>
  <si>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</si>
  <si>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</si>
  <si>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</si>
  <si>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</si>
  <si>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number of characters→</t>
    <phoneticPr fontId="30"/>
  </si>
  <si>
    <t>→</t>
    <phoneticPr fontId="30"/>
  </si>
  <si>
    <t>How to submit photo</t>
    <phoneticPr fontId="30"/>
  </si>
  <si>
    <t>Please make sure all required fields shown in red are filled out correctly before you submit your application.</t>
    <phoneticPr fontId="30"/>
  </si>
  <si>
    <t>If your name consists of alphabet letters, abbreviate it to 18 letters or less (including spaces and punctuation). The abbreviated name will be printed on your ID card.                                                              ↓</t>
    <phoneticPr fontId="30"/>
  </si>
  <si>
    <t>Tokyo Tech High School of Science and Technology</t>
  </si>
  <si>
    <t>Tokyo Tech High School of Science and Technology</t>
    <phoneticPr fontId="30"/>
  </si>
  <si>
    <t>Reissue application for Staff ID Card
(Non-Regular Staff Members)</t>
    <phoneticPr fontId="30"/>
  </si>
  <si>
    <t>jin.syo1@jim.titech.ac.jp</t>
  </si>
  <si>
    <t>suz.jin@jim.titech.ac.jp</t>
    <phoneticPr fontId="37"/>
  </si>
  <si>
    <t>jin.syo2@jim.titech.ac.jp</t>
  </si>
  <si>
    <t>Application for Staff ID Card
(Regular Staff  Members)</t>
    <phoneticPr fontId="30"/>
  </si>
  <si>
    <t>Reissue application for Staff ID Card
(Regular Staff  Members)</t>
    <phoneticPr fontId="30"/>
  </si>
  <si>
    <t>Application for Staff ID Card
(Non-Regular Staff Members)</t>
    <phoneticPr fontId="30"/>
  </si>
  <si>
    <t>Reissue application for Staff ID Card
(Non-Regular Staff Members)</t>
    <phoneticPr fontId="30"/>
  </si>
  <si>
    <t>Application for Staff ID Card
(Regular Staff  Members)</t>
  </si>
  <si>
    <t>Reissue application for Staff ID Card
(Regular Staff  Members)</t>
  </si>
  <si>
    <t>Application for Staff ID Card
(Non-Regular Staff Members)</t>
  </si>
  <si>
    <t>Reissue application for Staff ID Card
(Non-Regular Staff Members)</t>
  </si>
  <si>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</si>
  <si>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</si>
  <si>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</si>
  <si>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</si>
  <si>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</si>
  <si>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</si>
  <si>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</si>
  <si>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</si>
  <si>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</si>
  <si>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</si>
  <si>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</si>
  <si>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</si>
  <si>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</si>
  <si>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</si>
  <si>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</si>
  <si>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</si>
  <si>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</si>
  <si>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</si>
  <si>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</si>
  <si>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</si>
  <si>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</si>
  <si>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</si>
  <si>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</si>
  <si>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</si>
  <si>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</si>
  <si>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</si>
  <si>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</si>
  <si>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</si>
  <si>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</si>
  <si>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</si>
  <si>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</si>
  <si>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</si>
  <si>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</si>
  <si>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</si>
  <si>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</si>
  <si>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</si>
  <si>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</si>
  <si>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</si>
  <si>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</si>
  <si>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</si>
  <si>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</si>
  <si>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</si>
  <si>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</si>
  <si>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</si>
  <si>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</si>
  <si>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Schools Administration Office (excluding School of Life Science and Technology Administration Division,  IIR Administration Division)</t>
    <phoneticPr fontId="30"/>
  </si>
  <si>
    <t>オープンファシリティセンター</t>
    <phoneticPr fontId="30"/>
  </si>
  <si>
    <t>その他</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</si>
  <si>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</si>
  <si>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</si>
  <si>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</si>
  <si>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</si>
  <si>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Open the Submission Website</t>
    <phoneticPr fontId="30"/>
  </si>
  <si>
    <t xml:space="preserve">← *Please submit via BOX file request.	</t>
    <phoneticPr fontId="30"/>
  </si>
  <si>
    <r>
      <t>　</t>
    </r>
    <r>
      <rPr>
        <sz val="12"/>
        <color rgb="FF000000"/>
        <rFont val="ＭＳ 明朝"/>
        <family val="1"/>
        <charset val="128"/>
      </rPr>
      <t>To: President and CEO, Institute of Science Tokyo</t>
    </r>
    <phoneticPr fontId="30"/>
  </si>
  <si>
    <t>Ver.2024.10.1  Institute of Science Tokyo (science and engineering fields)</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</si>
</sst>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7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8"/>
      <color indexed="8"/>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2" fillId="0" borderId="0"/>
    <xf numFmtId="0" fontId="43"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cellStyleXfs>
  <cellXfs count="264">
    <xf numFmtId="0" fontId="0" fillId="0" borderId="0" xfId="0">
      <alignment vertical="center"/>
    </xf>
    <xf numFmtId="0" fontId="36" fillId="34" borderId="10" xfId="42" applyFont="1" applyFill="1" applyBorder="1" applyAlignment="1">
      <alignment horizontal="center" vertical="center" wrapText="1"/>
    </xf>
    <xf numFmtId="0" fontId="38" fillId="34" borderId="10" xfId="42" applyFont="1" applyFill="1" applyBorder="1" applyAlignment="1">
      <alignment horizontal="center" vertical="center" wrapText="1"/>
    </xf>
    <xf numFmtId="177" fontId="38" fillId="34" borderId="10" xfId="42" applyNumberFormat="1" applyFont="1" applyFill="1" applyBorder="1" applyAlignment="1">
      <alignment horizontal="center" vertical="center" wrapText="1"/>
    </xf>
    <xf numFmtId="49" fontId="38" fillId="34" borderId="10" xfId="42" applyNumberFormat="1" applyFont="1" applyFill="1" applyBorder="1" applyAlignment="1">
      <alignment horizontal="center" vertical="center" wrapText="1"/>
    </xf>
    <xf numFmtId="0" fontId="36" fillId="35" borderId="10" xfId="42" applyFont="1" applyFill="1" applyBorder="1" applyAlignment="1">
      <alignment horizontal="center" vertical="center" wrapText="1"/>
    </xf>
    <xf numFmtId="0" fontId="39" fillId="35" borderId="10" xfId="42" applyFont="1" applyFill="1" applyBorder="1" applyAlignment="1">
      <alignment horizontal="center" vertical="center" wrapText="1"/>
    </xf>
    <xf numFmtId="0" fontId="40" fillId="0" borderId="0" xfId="42" applyFont="1" applyBorder="1" applyAlignment="1">
      <alignment horizontal="center" vertical="center"/>
    </xf>
    <xf numFmtId="49" fontId="41" fillId="0" borderId="10" xfId="42" applyNumberFormat="1" applyFont="1" applyFill="1" applyBorder="1">
      <alignment vertical="center"/>
    </xf>
    <xf numFmtId="177" fontId="41" fillId="0" borderId="10" xfId="42" applyNumberFormat="1" applyFont="1" applyFill="1" applyBorder="1" applyAlignment="1">
      <alignment horizontal="left" vertical="center"/>
    </xf>
    <xf numFmtId="177" fontId="41" fillId="0" borderId="11" xfId="43" applyNumberFormat="1" applyFont="1" applyFill="1" applyBorder="1" applyAlignment="1">
      <alignment horizontal="left" vertical="center"/>
    </xf>
    <xf numFmtId="0" fontId="41" fillId="0" borderId="11" xfId="42" applyNumberFormat="1" applyFont="1" applyFill="1" applyBorder="1" applyAlignment="1">
      <alignment horizontal="left" vertical="center"/>
    </xf>
    <xf numFmtId="49" fontId="41" fillId="0" borderId="10" xfId="42" applyNumberFormat="1" applyFont="1" applyFill="1" applyBorder="1" applyAlignment="1">
      <alignment horizontal="left" vertical="center"/>
    </xf>
    <xf numFmtId="0" fontId="41" fillId="0" borderId="11" xfId="42" applyFont="1" applyFill="1" applyBorder="1">
      <alignment vertical="center"/>
    </xf>
    <xf numFmtId="0" fontId="41" fillId="0" borderId="10" xfId="42" applyFont="1" applyFill="1" applyBorder="1" applyAlignment="1">
      <alignment vertical="center" wrapText="1"/>
    </xf>
    <xf numFmtId="0" fontId="41" fillId="0" borderId="10" xfId="42" applyFont="1" applyFill="1" applyBorder="1">
      <alignment vertical="center"/>
    </xf>
    <xf numFmtId="0" fontId="41" fillId="0" borderId="11" xfId="42" applyFont="1" applyFill="1" applyBorder="1" applyAlignment="1">
      <alignment horizontal="left" vertical="center" wrapText="1"/>
    </xf>
    <xf numFmtId="0" fontId="41" fillId="0" borderId="0" xfId="42" applyFont="1" applyFill="1" applyAlignment="1">
      <alignment horizontal="left" vertical="center" wrapText="1"/>
    </xf>
    <xf numFmtId="0" fontId="41" fillId="0" borderId="0" xfId="42" applyFont="1" applyFill="1">
      <alignment vertical="center"/>
    </xf>
    <xf numFmtId="0" fontId="41" fillId="0" borderId="10" xfId="42" applyFont="1" applyFill="1" applyBorder="1" applyAlignment="1">
      <alignment horizontal="left" vertical="center" wrapText="1"/>
    </xf>
    <xf numFmtId="0" fontId="41" fillId="0" borderId="0" xfId="42" applyFont="1" applyFill="1" applyBorder="1" applyAlignment="1">
      <alignment horizontal="left" vertical="center"/>
    </xf>
    <xf numFmtId="0" fontId="41" fillId="0" borderId="0" xfId="42" applyFont="1" applyFill="1" applyBorder="1" applyAlignment="1">
      <alignment horizontal="left" vertical="center" wrapText="1"/>
    </xf>
    <xf numFmtId="0" fontId="41" fillId="0" borderId="0" xfId="42" applyFont="1" applyFill="1" applyBorder="1" applyAlignment="1">
      <alignment horizontal="right" vertical="center"/>
    </xf>
    <xf numFmtId="177" fontId="41" fillId="0" borderId="0" xfId="42" applyNumberFormat="1" applyFont="1" applyFill="1" applyBorder="1" applyAlignment="1">
      <alignment horizontal="right" vertical="center"/>
    </xf>
    <xf numFmtId="49" fontId="41" fillId="0" borderId="0" xfId="42" applyNumberFormat="1" applyFont="1" applyFill="1" applyBorder="1" applyAlignment="1">
      <alignment horizontal="right" vertical="center"/>
    </xf>
    <xf numFmtId="0" fontId="41" fillId="0" borderId="0" xfId="42" applyFont="1" applyBorder="1" applyAlignment="1">
      <alignment horizontal="left" vertical="center"/>
    </xf>
    <xf numFmtId="0" fontId="40" fillId="0" borderId="0" xfId="42" applyFont="1" applyFill="1" applyBorder="1" applyAlignment="1">
      <alignment horizontal="left" vertical="center"/>
    </xf>
    <xf numFmtId="0" fontId="40" fillId="0" borderId="0" xfId="42" applyFont="1" applyFill="1" applyBorder="1" applyAlignment="1">
      <alignment horizontal="left" vertical="center" wrapText="1"/>
    </xf>
    <xf numFmtId="0" fontId="40" fillId="0" borderId="0" xfId="42" applyFont="1" applyFill="1" applyBorder="1" applyAlignment="1">
      <alignment horizontal="right" vertical="center"/>
    </xf>
    <xf numFmtId="177" fontId="40" fillId="0" borderId="0" xfId="42" applyNumberFormat="1" applyFont="1" applyFill="1" applyBorder="1" applyAlignment="1">
      <alignment horizontal="right" vertical="center"/>
    </xf>
    <xf numFmtId="49" fontId="40" fillId="0" borderId="0" xfId="42" applyNumberFormat="1" applyFont="1" applyFill="1" applyBorder="1" applyAlignment="1">
      <alignment horizontal="right" vertical="center"/>
    </xf>
    <xf numFmtId="0" fontId="44" fillId="0" borderId="0" xfId="42" applyFont="1" applyFill="1" applyBorder="1" applyAlignment="1">
      <alignment horizontal="right" vertical="center"/>
    </xf>
    <xf numFmtId="0" fontId="40" fillId="0" borderId="0" xfId="42" applyFont="1" applyFill="1" applyBorder="1" applyAlignment="1">
      <alignment horizontal="center" vertical="center"/>
    </xf>
    <xf numFmtId="0" fontId="40" fillId="0" borderId="0" xfId="42" applyFont="1" applyBorder="1" applyAlignment="1">
      <alignment horizontal="left" vertical="center"/>
    </xf>
    <xf numFmtId="0" fontId="40" fillId="0" borderId="0" xfId="42" applyFont="1" applyBorder="1" applyAlignment="1">
      <alignment horizontal="left" vertical="center" wrapText="1"/>
    </xf>
    <xf numFmtId="0" fontId="40" fillId="0" borderId="0" xfId="42" applyFont="1" applyBorder="1" applyAlignment="1">
      <alignment horizontal="right" vertical="center"/>
    </xf>
    <xf numFmtId="177" fontId="40" fillId="0" borderId="0" xfId="42" applyNumberFormat="1" applyFont="1" applyBorder="1" applyAlignment="1">
      <alignment horizontal="right" vertical="center"/>
    </xf>
    <xf numFmtId="49" fontId="40" fillId="0" borderId="0" xfId="42" applyNumberFormat="1" applyFont="1" applyBorder="1" applyAlignment="1">
      <alignment horizontal="right" vertical="center"/>
    </xf>
    <xf numFmtId="0" fontId="44" fillId="0" borderId="0" xfId="42" applyFont="1" applyBorder="1" applyAlignment="1">
      <alignment horizontal="right" vertical="center"/>
    </xf>
    <xf numFmtId="0" fontId="41" fillId="0" borderId="10" xfId="42" applyNumberFormat="1" applyFont="1" applyFill="1" applyBorder="1">
      <alignment vertical="center"/>
    </xf>
    <xf numFmtId="0" fontId="41" fillId="0" borderId="11" xfId="42" applyFont="1" applyFill="1" applyBorder="1" applyAlignment="1">
      <alignment horizontal="left" vertical="center"/>
    </xf>
    <xf numFmtId="0" fontId="0" fillId="0" borderId="10" xfId="0" applyFill="1" applyBorder="1" applyAlignment="1" applyProtection="1">
      <alignment horizontal="left" vertical="center" wrapText="1"/>
    </xf>
    <xf numFmtId="0" fontId="0" fillId="0" borderId="0" xfId="0">
      <alignment vertical="center"/>
    </xf>
    <xf numFmtId="177" fontId="41" fillId="0" borderId="11" xfId="43" applyNumberFormat="1" applyFont="1" applyFill="1" applyBorder="1" applyAlignment="1">
      <alignment horizontal="left" vertical="center" wrapText="1"/>
    </xf>
    <xf numFmtId="0" fontId="36" fillId="36" borderId="10" xfId="42" applyFont="1" applyFill="1" applyBorder="1" applyAlignment="1">
      <alignment horizontal="center" vertical="center"/>
    </xf>
    <xf numFmtId="0" fontId="36" fillId="37" borderId="10" xfId="42" applyFont="1" applyFill="1" applyBorder="1" applyAlignment="1">
      <alignment horizontal="center" vertical="center" wrapText="1"/>
    </xf>
    <xf numFmtId="0" fontId="40" fillId="37" borderId="10" xfId="42" applyFont="1" applyFill="1" applyBorder="1" applyAlignment="1">
      <alignment horizontal="center" vertical="center"/>
    </xf>
    <xf numFmtId="0" fontId="41" fillId="37" borderId="0" xfId="42" applyFont="1" applyFill="1" applyBorder="1" applyAlignment="1">
      <alignment horizontal="center" vertical="center"/>
    </xf>
    <xf numFmtId="0" fontId="40" fillId="37" borderId="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8"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50"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2"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60"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6" fillId="0" borderId="10" xfId="0" applyFont="1" applyBorder="1" applyAlignment="1" applyProtection="1">
      <alignment horizontal="left" vertical="center"/>
    </xf>
    <xf numFmtId="0" fontId="0" fillId="38" borderId="0" xfId="0" applyFill="1" applyProtection="1">
      <alignment vertical="center"/>
    </xf>
    <xf numFmtId="0" fontId="46"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5"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5" fillId="38" borderId="17" xfId="0" applyFont="1" applyFill="1" applyBorder="1" applyAlignment="1" applyProtection="1">
      <alignment horizontal="center" vertical="center" wrapText="1"/>
    </xf>
    <xf numFmtId="0" fontId="46" fillId="0" borderId="10" xfId="0" applyFont="1" applyBorder="1" applyAlignment="1" applyProtection="1">
      <alignment horizontal="left" vertical="center" indent="1"/>
    </xf>
    <xf numFmtId="0" fontId="50" fillId="0" borderId="0" xfId="0" applyFont="1" applyProtection="1">
      <alignment vertical="center"/>
      <protection locked="0"/>
    </xf>
    <xf numFmtId="0" fontId="73" fillId="0" borderId="0" xfId="0" applyFont="1" applyProtection="1">
      <alignment vertical="center"/>
      <protection locked="0"/>
    </xf>
    <xf numFmtId="179" fontId="41" fillId="0" borderId="11" xfId="42" applyNumberFormat="1" applyFont="1" applyFill="1" applyBorder="1" applyAlignment="1">
      <alignment horizontal="left" vertical="center" wrapText="1"/>
    </xf>
    <xf numFmtId="0" fontId="68" fillId="42" borderId="10" xfId="45" applyFont="1" applyFill="1" applyBorder="1" applyProtection="1">
      <alignment vertical="center"/>
      <protection locked="0"/>
    </xf>
    <xf numFmtId="0" fontId="0" fillId="43" borderId="10" xfId="0" applyFill="1"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0" xfId="0" applyBorder="1">
      <alignment vertical="center"/>
    </xf>
    <xf numFmtId="0" fontId="74" fillId="0" borderId="30" xfId="0" applyFont="1" applyBorder="1">
      <alignment vertical="center"/>
    </xf>
    <xf numFmtId="0" fontId="0" fillId="40" borderId="11" xfId="0" applyFill="1" applyBorder="1">
      <alignment vertical="center"/>
    </xf>
    <xf numFmtId="0" fontId="74" fillId="0" borderId="10" xfId="0" applyFont="1" applyBorder="1">
      <alignment vertical="center"/>
    </xf>
    <xf numFmtId="0" fontId="74" fillId="0" borderId="10" xfId="0" applyFont="1" applyBorder="1" applyAlignment="1">
      <alignment vertical="top"/>
    </xf>
    <xf numFmtId="0" fontId="74" fillId="0" borderId="10" xfId="0" applyFont="1" applyBorder="1" applyAlignment="1">
      <alignment vertical="top" wrapText="1"/>
    </xf>
    <xf numFmtId="0" fontId="0" fillId="0" borderId="31" xfId="0" applyBorder="1">
      <alignment vertical="center"/>
    </xf>
    <xf numFmtId="0" fontId="74" fillId="0" borderId="31" xfId="0" applyFont="1" applyBorder="1">
      <alignment vertical="center"/>
    </xf>
    <xf numFmtId="0" fontId="74" fillId="0" borderId="29" xfId="0" applyFont="1" applyBorder="1">
      <alignment vertical="center"/>
    </xf>
    <xf numFmtId="0" fontId="74" fillId="43" borderId="10" xfId="0" applyFont="1" applyFill="1" applyBorder="1">
      <alignment vertical="center"/>
    </xf>
    <xf numFmtId="178" fontId="48" fillId="0" borderId="0" xfId="0" applyNumberFormat="1" applyFont="1" applyProtection="1">
      <alignment vertical="center"/>
      <protection locked="0"/>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0" fillId="38" borderId="0" xfId="0" applyFill="1" applyProtection="1">
      <alignment vertical="center"/>
    </xf>
    <xf numFmtId="0" fontId="57" fillId="0" borderId="0" xfId="0" applyFont="1" applyAlignment="1" applyProtection="1">
      <alignment horizontal="center" vertical="center" wrapText="1"/>
    </xf>
    <xf numFmtId="0" fontId="61"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8" fillId="0" borderId="14" xfId="0" applyNumberFormat="1" applyFont="1" applyBorder="1" applyAlignment="1" applyProtection="1">
      <alignment horizontal="center" vertical="center"/>
      <protection locked="0"/>
    </xf>
    <xf numFmtId="178" fontId="48" fillId="0" borderId="15" xfId="0" applyNumberFormat="1" applyFont="1" applyBorder="1" applyAlignment="1" applyProtection="1">
      <alignment horizontal="center" vertical="center"/>
      <protection locked="0"/>
    </xf>
    <xf numFmtId="178" fontId="48" fillId="0" borderId="16" xfId="0" applyNumberFormat="1" applyFont="1" applyBorder="1" applyAlignment="1" applyProtection="1">
      <alignment horizontal="center" vertical="center"/>
      <protection locked="0"/>
    </xf>
    <xf numFmtId="178" fontId="49" fillId="0" borderId="14" xfId="45" applyNumberFormat="1" applyBorder="1" applyAlignment="1" applyProtection="1">
      <alignment horizontal="center" vertical="center" wrapText="1"/>
      <protection locked="0"/>
    </xf>
    <xf numFmtId="178" fontId="49" fillId="0" borderId="15" xfId="45" applyNumberFormat="1" applyBorder="1" applyAlignment="1" applyProtection="1">
      <alignment horizontal="center" vertical="center" wrapText="1"/>
      <protection locked="0"/>
    </xf>
    <xf numFmtId="178" fontId="49" fillId="0" borderId="16" xfId="45" applyNumberFormat="1" applyBorder="1" applyAlignment="1" applyProtection="1">
      <alignment horizontal="center" vertical="center" wrapText="1"/>
      <protection locked="0"/>
    </xf>
    <xf numFmtId="0" fontId="59"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3" fillId="38" borderId="0" xfId="0" applyFont="1" applyFill="1" applyProtection="1">
      <alignment vertical="center"/>
    </xf>
    <xf numFmtId="0" fontId="23" fillId="38" borderId="0" xfId="0" applyFont="1" applyFill="1" applyAlignment="1" applyProtection="1">
      <alignment horizontal="justify" vertical="center" wrapText="1"/>
    </xf>
    <xf numFmtId="0" fontId="18" fillId="38" borderId="0" xfId="0" applyFont="1" applyFill="1" applyAlignment="1" applyProtection="1">
      <alignment horizontal="justify"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49" fontId="33" fillId="0" borderId="13" xfId="0" applyNumberFormat="1" applyFont="1" applyBorder="1" applyAlignment="1" applyProtection="1">
      <alignment horizontal="center" vertical="center" wrapText="1"/>
      <protection locked="0"/>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8" fillId="33" borderId="17" xfId="0" applyFont="1" applyFill="1" applyBorder="1" applyAlignment="1" applyProtection="1">
      <alignment horizontal="center" vertical="center" wrapText="1"/>
    </xf>
    <xf numFmtId="0" fontId="58" fillId="33" borderId="18" xfId="0" applyFont="1" applyFill="1" applyBorder="1" applyAlignment="1" applyProtection="1">
      <alignment horizontal="center" vertical="center" wrapText="1"/>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3" fillId="33" borderId="13" xfId="0" applyFont="1" applyFill="1" applyBorder="1" applyAlignment="1" applyProtection="1">
      <alignment horizontal="center" vertical="top" wrapText="1"/>
    </xf>
    <xf numFmtId="0" fontId="53" fillId="33" borderId="17" xfId="0" applyFont="1" applyFill="1" applyBorder="1" applyAlignment="1" applyProtection="1">
      <alignment horizontal="center" vertical="top" wrapText="1"/>
    </xf>
    <xf numFmtId="0" fontId="53" fillId="33" borderId="18" xfId="0" applyFont="1" applyFill="1" applyBorder="1" applyAlignment="1" applyProtection="1">
      <alignment horizontal="center" vertical="top" wrapText="1"/>
    </xf>
    <xf numFmtId="176" fontId="22" fillId="0" borderId="17" xfId="0" applyNumberFormat="1" applyFont="1" applyBorder="1" applyAlignment="1" applyProtection="1">
      <alignment horizontal="center" vertical="center" wrapText="1"/>
      <protection locked="0"/>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176" fontId="22" fillId="0" borderId="18" xfId="0" applyNumberFormat="1" applyFont="1" applyBorder="1" applyAlignment="1" applyProtection="1">
      <alignment horizontal="center" vertical="center" wrapText="1"/>
      <protection locked="0"/>
    </xf>
    <xf numFmtId="0" fontId="54" fillId="33" borderId="13" xfId="0" applyFont="1" applyFill="1" applyBorder="1" applyAlignment="1" applyProtection="1">
      <alignment horizontal="center" vertical="top" wrapText="1"/>
    </xf>
    <xf numFmtId="0" fontId="54" fillId="33" borderId="17" xfId="0" applyFont="1" applyFill="1" applyBorder="1" applyAlignment="1" applyProtection="1">
      <alignment horizontal="center" vertical="top" wrapText="1"/>
    </xf>
    <xf numFmtId="0" fontId="54" fillId="33" borderId="18"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53" fillId="33" borderId="13" xfId="0" applyFont="1" applyFill="1" applyBorder="1" applyAlignment="1" applyProtection="1">
      <alignment horizontal="center" vertical="center" wrapText="1"/>
    </xf>
    <xf numFmtId="0" fontId="53" fillId="33" borderId="17" xfId="0" applyFont="1" applyFill="1" applyBorder="1" applyAlignment="1" applyProtection="1">
      <alignment horizontal="center" vertical="center" wrapText="1"/>
    </xf>
    <xf numFmtId="0" fontId="53"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0" fontId="53"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5"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6" fillId="38" borderId="0" xfId="0" applyFont="1" applyFill="1" applyAlignment="1" applyProtection="1">
      <alignment horizontal="justify" vertical="center" wrapText="1"/>
      <protection locked="0"/>
    </xf>
    <xf numFmtId="0" fontId="57"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7" fillId="0" borderId="13"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62"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4"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3" fillId="33" borderId="10" xfId="0" applyFont="1" applyFill="1" applyBorder="1" applyAlignment="1" applyProtection="1">
      <alignment horizontal="center" vertical="center" wrapText="1"/>
    </xf>
    <xf numFmtId="0" fontId="62" fillId="33" borderId="13" xfId="0" applyFont="1" applyFill="1" applyBorder="1" applyAlignment="1" applyProtection="1">
      <alignment horizontal="center" vertical="center" wrapText="1"/>
    </xf>
    <xf numFmtId="0" fontId="62" fillId="33" borderId="17" xfId="0" applyFont="1" applyFill="1" applyBorder="1" applyAlignment="1" applyProtection="1">
      <alignment horizontal="center" vertical="center" wrapText="1"/>
    </xf>
    <xf numFmtId="0" fontId="62"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right" vertical="center" wrapText="1"/>
    </xf>
    <xf numFmtId="0" fontId="0" fillId="38" borderId="0" xfId="0" applyFill="1">
      <alignment vertical="center"/>
    </xf>
    <xf numFmtId="0" fontId="19" fillId="38" borderId="0" xfId="0" applyFont="1" applyFill="1" applyAlignment="1">
      <alignment horizontal="justify" vertical="center" wrapText="1"/>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78" fontId="75" fillId="0" borderId="14" xfId="45" applyNumberFormat="1" applyFont="1" applyBorder="1" applyAlignment="1" applyProtection="1">
      <alignment horizontal="center" vertical="center" wrapText="1"/>
      <protection locked="0"/>
    </xf>
    <xf numFmtId="178" fontId="76" fillId="0" borderId="15" xfId="45" applyNumberFormat="1" applyFont="1" applyBorder="1" applyAlignment="1" applyProtection="1">
      <alignment horizontal="center" vertical="center" wrapText="1"/>
      <protection locked="0"/>
    </xf>
    <xf numFmtId="178" fontId="76" fillId="0" borderId="16" xfId="45" applyNumberFormat="1" applyFont="1" applyBorder="1" applyAlignment="1" applyProtection="1">
      <alignment horizontal="center" vertical="center"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20"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27" fillId="33" borderId="19" xfId="0" applyFont="1" applyFill="1" applyBorder="1" applyAlignment="1" applyProtection="1">
      <alignment horizontal="center" vertical="center" wrapText="1"/>
    </xf>
    <xf numFmtId="0" fontId="69" fillId="0" borderId="17" xfId="0" applyFont="1" applyBorder="1" applyAlignment="1" applyProtection="1">
      <alignment horizontal="center" vertical="center" wrapText="1"/>
      <protection locked="0"/>
    </xf>
    <xf numFmtId="0" fontId="69"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27" fillId="33" borderId="13" xfId="0" applyFont="1" applyFill="1" applyBorder="1" applyAlignment="1">
      <alignment horizontal="center" vertical="top" wrapText="1"/>
    </xf>
    <xf numFmtId="0" fontId="27" fillId="33" borderId="17" xfId="0" applyFont="1" applyFill="1" applyBorder="1" applyAlignment="1">
      <alignment horizontal="center" vertical="top" wrapText="1"/>
    </xf>
    <xf numFmtId="0" fontId="27" fillId="33" borderId="19" xfId="0" applyFont="1" applyFill="1" applyBorder="1" applyAlignment="1">
      <alignment horizontal="center" vertical="top" wrapText="1"/>
    </xf>
    <xf numFmtId="0" fontId="71" fillId="38" borderId="17" xfId="0" applyFont="1" applyFill="1" applyBorder="1" applyAlignment="1" applyProtection="1">
      <alignment horizontal="center" vertical="center" wrapText="1"/>
    </xf>
    <xf numFmtId="0" fontId="71" fillId="38" borderId="18" xfId="0" applyFont="1" applyFill="1" applyBorder="1" applyAlignment="1" applyProtection="1">
      <alignment horizontal="center" vertical="center" wrapText="1"/>
    </xf>
    <xf numFmtId="0" fontId="72" fillId="0" borderId="26" xfId="0" applyFont="1" applyBorder="1" applyAlignment="1" applyProtection="1">
      <alignment horizontal="center" vertical="center" wrapText="1"/>
      <protection locked="0"/>
    </xf>
    <xf numFmtId="0" fontId="72" fillId="0" borderId="27"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0" fontId="70"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9" xfId="0" applyFont="1" applyFill="1" applyBorder="1" applyAlignment="1" applyProtection="1">
      <alignment horizontal="center" vertical="center" wrapText="1"/>
    </xf>
    <xf numFmtId="0" fontId="33" fillId="0" borderId="20" xfId="0" applyNumberFormat="1" applyFont="1" applyBorder="1" applyAlignment="1" applyProtection="1">
      <alignment horizontal="center" vertical="center" wrapText="1"/>
      <protection locked="0"/>
    </xf>
    <xf numFmtId="0" fontId="53" fillId="33" borderId="19" xfId="0" applyFont="1" applyFill="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45">
    <dxf>
      <fill>
        <patternFill>
          <bgColor theme="5" tint="0.7999816888943144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0" tint="-0.499984740745262"/>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rgb="FFC00000"/>
      </font>
    </dxf>
    <dxf>
      <fill>
        <patternFill>
          <bgColor theme="0"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98.75" style="49" customWidth="1"/>
    <col min="34" max="34" width="16" style="49" customWidth="1"/>
    <col min="35" max="35" width="8.75" style="49" customWidth="1"/>
    <col min="36" max="36" width="8.375" style="49" customWidth="1"/>
    <col min="37" max="48" width="3.125" style="49" customWidth="1"/>
    <col min="49" max="16384" width="9" style="49"/>
  </cols>
  <sheetData>
    <row r="1" spans="2:36" ht="6.75" customHeight="1" thickBot="1"/>
    <row r="2" spans="2:36" ht="60" customHeight="1" thickBot="1">
      <c r="B2" s="126" t="s">
        <v>87</v>
      </c>
      <c r="C2" s="127"/>
      <c r="D2" s="127"/>
      <c r="E2" s="51" t="s">
        <v>88</v>
      </c>
      <c r="F2" s="128" t="s">
        <v>118</v>
      </c>
      <c r="G2" s="129"/>
      <c r="H2" s="129"/>
      <c r="I2" s="129"/>
      <c r="J2" s="129"/>
      <c r="K2" s="129"/>
      <c r="L2" s="129"/>
      <c r="M2" s="129"/>
      <c r="N2" s="129"/>
      <c r="O2" s="129"/>
      <c r="P2" s="130"/>
      <c r="R2" s="131" t="s">
        <v>51</v>
      </c>
      <c r="S2" s="131"/>
      <c r="T2" s="132"/>
      <c r="U2" s="133"/>
      <c r="V2" s="133"/>
      <c r="W2" s="134"/>
      <c r="X2" s="52"/>
      <c r="Y2" s="135" t="e">
        <f>IF(#REF!="","Select [Depertment Category]",HYPERLINK("mailto:"&amp;AJ19&amp;"?subject="&amp;AI15&amp;" &amp;body="&amp;AI16&amp;" "&amp;"",AI17))</f>
        <v>#REF!</v>
      </c>
      <c r="Z2" s="136"/>
      <c r="AA2" s="137"/>
      <c r="AB2" s="138" t="s">
        <v>83</v>
      </c>
      <c r="AC2" s="138"/>
      <c r="AD2" s="138"/>
      <c r="AE2" s="138"/>
      <c r="AF2" s="138"/>
      <c r="AG2" s="138"/>
    </row>
    <row r="3" spans="2:36" ht="6.75" customHeight="1"/>
    <row r="4" spans="2:36" ht="6.75" customHeight="1">
      <c r="B4" s="82"/>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82"/>
    </row>
    <row r="5" spans="2:36">
      <c r="B5" s="82"/>
      <c r="C5" s="139" t="s">
        <v>89</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82"/>
    </row>
    <row r="6" spans="2:36" ht="41.25" customHeight="1">
      <c r="B6" s="82"/>
      <c r="C6" s="140" t="str">
        <f>F2</f>
        <v>Reissue application for Staff ID Card
(Part-Time Staff Members)</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3.5" customHeight="1">
      <c r="B8" s="82"/>
      <c r="C8" s="141" t="s">
        <v>52</v>
      </c>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82"/>
      <c r="AH8" s="51" t="s">
        <v>90</v>
      </c>
      <c r="AI8" s="49" t="s">
        <v>46</v>
      </c>
    </row>
    <row r="9" spans="2:36" ht="13.5" customHeight="1">
      <c r="B9" s="82"/>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更新</v>
      </c>
    </row>
    <row r="16" spans="2:36">
      <c r="B16" s="82"/>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82"/>
      <c r="AH16" s="49" t="s">
        <v>36</v>
      </c>
      <c r="AI16" s="49" t="s">
        <v>84</v>
      </c>
      <c r="AJ16" s="53"/>
    </row>
    <row r="17" spans="2:36" ht="3.75" customHeight="1">
      <c r="B17" s="82"/>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82"/>
      <c r="AH17" s="54" t="s">
        <v>37</v>
      </c>
      <c r="AI17" s="54" t="str">
        <f>"Click to Send"</f>
        <v>Click to Send</v>
      </c>
      <c r="AJ17" s="54"/>
    </row>
    <row r="18" spans="2:36" ht="18"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82"/>
    </row>
    <row r="21" spans="2:36" hidden="1">
      <c r="B21" s="82"/>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82"/>
    </row>
    <row r="22" spans="2:36" ht="17.25" customHeight="1">
      <c r="B22" s="82"/>
      <c r="C22" s="144"/>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82"/>
    </row>
    <row r="23" spans="2:36" ht="60.75" customHeight="1">
      <c r="C23" s="145" t="s">
        <v>115</v>
      </c>
      <c r="D23" s="146"/>
      <c r="E23" s="146"/>
      <c r="F23" s="146"/>
      <c r="G23" s="146"/>
      <c r="H23" s="146"/>
      <c r="I23" s="146"/>
      <c r="J23" s="146"/>
      <c r="K23" s="147"/>
      <c r="L23" s="148"/>
      <c r="M23" s="149"/>
      <c r="N23" s="149"/>
      <c r="O23" s="149"/>
      <c r="P23" s="149"/>
      <c r="Q23" s="149"/>
      <c r="R23" s="149"/>
      <c r="S23" s="150"/>
      <c r="T23" s="151" t="s">
        <v>80</v>
      </c>
      <c r="U23" s="151"/>
      <c r="V23" s="151"/>
      <c r="W23" s="151"/>
      <c r="X23" s="152"/>
      <c r="Y23" s="153"/>
      <c r="Z23" s="153"/>
      <c r="AA23" s="153"/>
      <c r="AB23" s="153"/>
      <c r="AC23" s="153"/>
      <c r="AD23" s="154"/>
    </row>
    <row r="24" spans="2:36" ht="62.25" customHeight="1">
      <c r="C24" s="121" t="s">
        <v>117</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3"/>
    </row>
    <row r="25" spans="2:36" ht="6" customHeight="1">
      <c r="C25" s="155" t="s">
        <v>54</v>
      </c>
      <c r="D25" s="156"/>
      <c r="E25" s="156"/>
      <c r="F25" s="156"/>
      <c r="G25" s="156"/>
      <c r="H25" s="156"/>
      <c r="I25" s="156"/>
      <c r="J25" s="156"/>
      <c r="K25" s="157"/>
      <c r="L25" s="158"/>
      <c r="M25" s="158"/>
      <c r="N25" s="158"/>
      <c r="O25" s="158"/>
      <c r="P25" s="158"/>
      <c r="Q25" s="158"/>
      <c r="R25" s="159"/>
      <c r="S25" s="160" t="s">
        <v>3</v>
      </c>
      <c r="T25" s="161"/>
      <c r="U25" s="162"/>
      <c r="V25" s="158"/>
      <c r="W25" s="158"/>
      <c r="X25" s="158"/>
      <c r="Y25" s="158"/>
      <c r="Z25" s="158"/>
      <c r="AA25" s="158"/>
      <c r="AB25" s="158"/>
      <c r="AC25" s="158"/>
      <c r="AD25" s="163"/>
    </row>
    <row r="26" spans="2:36" ht="33" customHeight="1">
      <c r="C26" s="164" t="s">
        <v>114</v>
      </c>
      <c r="D26" s="165"/>
      <c r="E26" s="165"/>
      <c r="F26" s="165"/>
      <c r="G26" s="165"/>
      <c r="H26" s="165"/>
      <c r="I26" s="165"/>
      <c r="J26" s="165"/>
      <c r="K26" s="166"/>
      <c r="L26" s="167"/>
      <c r="M26" s="167"/>
      <c r="N26" s="167"/>
      <c r="O26" s="167"/>
      <c r="P26" s="167"/>
      <c r="Q26" s="167"/>
      <c r="R26" s="167"/>
      <c r="S26" s="167"/>
      <c r="T26" s="167"/>
      <c r="U26" s="167"/>
      <c r="V26" s="167"/>
      <c r="W26" s="167"/>
      <c r="X26" s="167"/>
      <c r="Y26" s="167"/>
      <c r="Z26" s="167"/>
      <c r="AA26" s="167"/>
      <c r="AB26" s="167"/>
      <c r="AC26" s="167"/>
      <c r="AD26" s="168"/>
      <c r="AH26" s="57" t="s">
        <v>41</v>
      </c>
      <c r="AI26" s="57" t="s">
        <v>41</v>
      </c>
    </row>
    <row r="27" spans="2:36" ht="33" customHeight="1">
      <c r="C27" s="169" t="s">
        <v>102</v>
      </c>
      <c r="D27" s="170"/>
      <c r="E27" s="170"/>
      <c r="F27" s="170"/>
      <c r="G27" s="170"/>
      <c r="H27" s="170"/>
      <c r="I27" s="170"/>
      <c r="J27" s="170"/>
      <c r="K27" s="171"/>
      <c r="L27" s="167"/>
      <c r="M27" s="167"/>
      <c r="N27" s="167"/>
      <c r="O27" s="167"/>
      <c r="P27" s="167"/>
      <c r="Q27" s="167"/>
      <c r="R27" s="167"/>
      <c r="S27" s="167"/>
      <c r="T27" s="167"/>
      <c r="U27" s="167"/>
      <c r="V27" s="167"/>
      <c r="W27" s="167"/>
      <c r="X27" s="167"/>
      <c r="Y27" s="167"/>
      <c r="Z27" s="167"/>
      <c r="AA27" s="167"/>
      <c r="AB27" s="167"/>
      <c r="AC27" s="167"/>
      <c r="AD27" s="168"/>
      <c r="AH27" s="56" t="s">
        <v>38</v>
      </c>
    </row>
    <row r="28" spans="2:36" ht="27" customHeight="1">
      <c r="C28" s="172" t="s">
        <v>105</v>
      </c>
      <c r="D28" s="173"/>
      <c r="E28" s="173"/>
      <c r="F28" s="173"/>
      <c r="G28" s="173"/>
      <c r="H28" s="173"/>
      <c r="I28" s="173"/>
      <c r="J28" s="173"/>
      <c r="K28" s="174"/>
      <c r="L28" s="175"/>
      <c r="M28" s="176"/>
      <c r="N28" s="176"/>
      <c r="O28" s="176"/>
      <c r="P28" s="176"/>
      <c r="Q28" s="176"/>
      <c r="R28" s="176"/>
      <c r="S28" s="176"/>
      <c r="T28" s="176"/>
      <c r="U28" s="176"/>
      <c r="V28" s="176"/>
      <c r="W28" s="176"/>
      <c r="X28" s="176"/>
      <c r="Y28" s="176"/>
      <c r="Z28" s="176"/>
      <c r="AA28" s="176"/>
      <c r="AB28" s="176"/>
      <c r="AC28" s="176"/>
      <c r="AD28" s="177"/>
      <c r="AH28" s="56" t="s">
        <v>73</v>
      </c>
      <c r="AI28" s="56" t="s">
        <v>39</v>
      </c>
      <c r="AJ28" s="56"/>
    </row>
    <row r="29" spans="2:36" ht="11.25" customHeight="1">
      <c r="C29" s="145" t="s">
        <v>55</v>
      </c>
      <c r="D29" s="146"/>
      <c r="E29" s="146"/>
      <c r="F29" s="146"/>
      <c r="G29" s="146"/>
      <c r="H29" s="146"/>
      <c r="I29" s="146"/>
      <c r="J29" s="146"/>
      <c r="K29" s="147"/>
      <c r="L29" s="158"/>
      <c r="M29" s="158"/>
      <c r="N29" s="158"/>
      <c r="O29" s="158"/>
      <c r="P29" s="158"/>
      <c r="Q29" s="158"/>
      <c r="R29" s="158"/>
      <c r="S29" s="158"/>
      <c r="T29" s="158"/>
      <c r="U29" s="158"/>
      <c r="V29" s="163"/>
      <c r="W29" s="178" t="s">
        <v>56</v>
      </c>
      <c r="X29" s="179"/>
      <c r="Y29" s="179"/>
      <c r="Z29" s="180"/>
      <c r="AA29" s="167"/>
      <c r="AB29" s="167"/>
      <c r="AC29" s="167"/>
      <c r="AD29" s="168"/>
      <c r="AH29" s="56" t="s">
        <v>74</v>
      </c>
      <c r="AI29" s="56" t="s">
        <v>72</v>
      </c>
      <c r="AJ29" s="56"/>
    </row>
    <row r="30" spans="2:36" ht="27.6" customHeight="1">
      <c r="C30" s="155" t="s">
        <v>57</v>
      </c>
      <c r="D30" s="156"/>
      <c r="E30" s="156"/>
      <c r="F30" s="156"/>
      <c r="G30" s="156"/>
      <c r="H30" s="156"/>
      <c r="I30" s="156"/>
      <c r="J30" s="156"/>
      <c r="K30" s="157"/>
      <c r="L30" s="184" t="s">
        <v>59</v>
      </c>
      <c r="M30" s="185"/>
      <c r="N30" s="182"/>
      <c r="O30" s="182"/>
      <c r="P30" s="182"/>
      <c r="Q30" s="182"/>
      <c r="R30" s="182"/>
      <c r="S30" s="182"/>
      <c r="T30" s="182"/>
      <c r="U30" s="183"/>
      <c r="V30" s="172" t="s">
        <v>60</v>
      </c>
      <c r="W30" s="181"/>
      <c r="X30" s="182"/>
      <c r="Y30" s="182"/>
      <c r="Z30" s="182"/>
      <c r="AA30" s="182"/>
      <c r="AB30" s="182"/>
      <c r="AC30" s="182"/>
      <c r="AD30" s="183"/>
      <c r="AG30" s="58"/>
      <c r="AH30" s="56" t="s">
        <v>79</v>
      </c>
      <c r="AI30" s="56" t="s">
        <v>40</v>
      </c>
      <c r="AJ30" s="56"/>
    </row>
    <row r="31" spans="2:36" ht="25.35" customHeight="1">
      <c r="C31" s="145" t="s">
        <v>61</v>
      </c>
      <c r="D31" s="146"/>
      <c r="E31" s="146"/>
      <c r="F31" s="146"/>
      <c r="G31" s="146"/>
      <c r="H31" s="146"/>
      <c r="I31" s="146"/>
      <c r="J31" s="146"/>
      <c r="K31" s="147"/>
      <c r="L31" s="172" t="s">
        <v>59</v>
      </c>
      <c r="M31" s="181"/>
      <c r="N31" s="182"/>
      <c r="O31" s="182"/>
      <c r="P31" s="182"/>
      <c r="Q31" s="182"/>
      <c r="R31" s="182"/>
      <c r="S31" s="182"/>
      <c r="T31" s="182"/>
      <c r="U31" s="183"/>
      <c r="V31" s="172" t="s">
        <v>0</v>
      </c>
      <c r="W31" s="181"/>
      <c r="X31" s="182"/>
      <c r="Y31" s="182"/>
      <c r="Z31" s="182"/>
      <c r="AA31" s="182"/>
      <c r="AB31" s="182"/>
      <c r="AC31" s="182"/>
      <c r="AD31" s="183"/>
      <c r="AG31" s="79" t="s">
        <v>85</v>
      </c>
      <c r="AH31" s="56" t="s">
        <v>75</v>
      </c>
      <c r="AI31" s="56" t="s">
        <v>42</v>
      </c>
      <c r="AJ31" s="56"/>
    </row>
    <row r="32" spans="2:36" ht="12.75" customHeight="1">
      <c r="C32" s="145" t="s">
        <v>62</v>
      </c>
      <c r="D32" s="146"/>
      <c r="E32" s="146"/>
      <c r="F32" s="146"/>
      <c r="G32" s="146"/>
      <c r="H32" s="146"/>
      <c r="I32" s="146"/>
      <c r="J32" s="146"/>
      <c r="K32" s="147"/>
      <c r="L32" s="172" t="s">
        <v>58</v>
      </c>
      <c r="M32" s="181"/>
      <c r="N32" s="149"/>
      <c r="O32" s="149"/>
      <c r="P32" s="149"/>
      <c r="Q32" s="149"/>
      <c r="R32" s="149"/>
      <c r="S32" s="149"/>
      <c r="T32" s="149"/>
      <c r="U32" s="150"/>
      <c r="V32" s="172" t="s">
        <v>0</v>
      </c>
      <c r="W32" s="181"/>
      <c r="X32" s="149"/>
      <c r="Y32" s="149"/>
      <c r="Z32" s="149"/>
      <c r="AA32" s="149"/>
      <c r="AB32" s="149"/>
      <c r="AC32" s="149"/>
      <c r="AD32" s="150"/>
      <c r="AF32" s="59" t="s">
        <v>27</v>
      </c>
      <c r="AG32" s="83" t="str">
        <f>IF(L33="",N30&amp;" "&amp;X30,"")</f>
        <v xml:space="preserve"> </v>
      </c>
      <c r="AH32" s="56" t="s">
        <v>76</v>
      </c>
      <c r="AI32" s="56" t="s">
        <v>44</v>
      </c>
      <c r="AJ32" s="56"/>
    </row>
    <row r="33" spans="3:36" ht="27.75" customHeight="1">
      <c r="C33" s="145" t="s">
        <v>71</v>
      </c>
      <c r="D33" s="146"/>
      <c r="E33" s="146"/>
      <c r="F33" s="146"/>
      <c r="G33" s="146"/>
      <c r="H33" s="146"/>
      <c r="I33" s="146"/>
      <c r="J33" s="146"/>
      <c r="K33" s="147"/>
      <c r="L33" s="202"/>
      <c r="M33" s="203"/>
      <c r="N33" s="203"/>
      <c r="O33" s="203"/>
      <c r="P33" s="203"/>
      <c r="Q33" s="203"/>
      <c r="R33" s="204"/>
      <c r="S33" s="205"/>
      <c r="T33" s="203"/>
      <c r="U33" s="203"/>
      <c r="V33" s="203"/>
      <c r="W33" s="203"/>
      <c r="X33" s="203"/>
      <c r="Y33" s="204"/>
      <c r="Z33" s="203"/>
      <c r="AA33" s="203"/>
      <c r="AB33" s="203"/>
      <c r="AC33" s="203"/>
      <c r="AD33" s="206"/>
      <c r="AH33" s="56" t="s">
        <v>77</v>
      </c>
      <c r="AI33" s="56" t="s">
        <v>43</v>
      </c>
      <c r="AJ33" s="56"/>
    </row>
    <row r="34" spans="3:36" ht="13.5" customHeight="1">
      <c r="C34" s="145"/>
      <c r="D34" s="146"/>
      <c r="E34" s="146"/>
      <c r="F34" s="146"/>
      <c r="G34" s="146"/>
      <c r="H34" s="146"/>
      <c r="I34" s="146"/>
      <c r="J34" s="146"/>
      <c r="K34" s="147"/>
      <c r="L34" s="207" t="s">
        <v>4</v>
      </c>
      <c r="M34" s="196"/>
      <c r="N34" s="196"/>
      <c r="O34" s="196"/>
      <c r="P34" s="196"/>
      <c r="Q34" s="196"/>
      <c r="R34" s="197"/>
      <c r="S34" s="195" t="s">
        <v>0</v>
      </c>
      <c r="T34" s="196"/>
      <c r="U34" s="196"/>
      <c r="V34" s="196"/>
      <c r="W34" s="196"/>
      <c r="X34" s="196"/>
      <c r="Y34" s="197"/>
      <c r="Z34" s="196" t="s">
        <v>1</v>
      </c>
      <c r="AA34" s="196"/>
      <c r="AB34" s="196"/>
      <c r="AC34" s="196"/>
      <c r="AD34" s="198"/>
      <c r="AH34" s="56" t="s">
        <v>78</v>
      </c>
      <c r="AI34" s="56" t="s">
        <v>45</v>
      </c>
      <c r="AJ34" s="56"/>
    </row>
    <row r="35" spans="3:36" ht="11.25" customHeight="1">
      <c r="C35" s="145" t="s">
        <v>61</v>
      </c>
      <c r="D35" s="146"/>
      <c r="E35" s="146"/>
      <c r="F35" s="146"/>
      <c r="G35" s="146"/>
      <c r="H35" s="146"/>
      <c r="I35" s="146"/>
      <c r="J35" s="146"/>
      <c r="K35" s="147"/>
      <c r="L35" s="199"/>
      <c r="M35" s="153"/>
      <c r="N35" s="153"/>
      <c r="O35" s="153"/>
      <c r="P35" s="153"/>
      <c r="Q35" s="153"/>
      <c r="R35" s="200"/>
      <c r="S35" s="201"/>
      <c r="T35" s="153"/>
      <c r="U35" s="153"/>
      <c r="V35" s="153"/>
      <c r="W35" s="153"/>
      <c r="X35" s="153"/>
      <c r="Y35" s="200"/>
      <c r="Z35" s="153"/>
      <c r="AA35" s="153"/>
      <c r="AB35" s="153"/>
      <c r="AC35" s="153"/>
      <c r="AD35" s="154"/>
      <c r="AH35" s="56"/>
      <c r="AI35" s="56"/>
      <c r="AJ35" s="56"/>
    </row>
    <row r="36" spans="3:36" ht="17.45" customHeight="1">
      <c r="C36" s="186" t="s">
        <v>64</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8"/>
      <c r="AG36" s="58"/>
    </row>
    <row r="37" spans="3:36" ht="38.25" customHeight="1">
      <c r="C37" s="186"/>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80" t="s">
        <v>86</v>
      </c>
    </row>
    <row r="38" spans="3:36" ht="31.9" customHeight="1">
      <c r="C38" s="189"/>
      <c r="D38" s="190"/>
      <c r="E38" s="190"/>
      <c r="F38" s="190"/>
      <c r="G38" s="190"/>
      <c r="H38" s="190"/>
      <c r="I38" s="190"/>
      <c r="J38" s="190"/>
      <c r="K38" s="190"/>
      <c r="L38" s="190"/>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1" t="s">
        <v>65</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row>
    <row r="41" spans="3:36" s="50" customFormat="1" ht="30.75" customHeight="1">
      <c r="C41" s="193" t="s">
        <v>66</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row>
    <row r="42" spans="3:36" s="50" customFormat="1" ht="6.75" customHeight="1">
      <c r="C42" s="65" t="s">
        <v>2</v>
      </c>
    </row>
    <row r="43" spans="3:36" ht="86.25" customHeight="1">
      <c r="C43" s="212" t="s">
        <v>119</v>
      </c>
      <c r="D43" s="213"/>
      <c r="E43" s="213"/>
      <c r="F43" s="213"/>
      <c r="G43" s="214"/>
      <c r="H43" s="215"/>
      <c r="I43" s="215"/>
      <c r="J43" s="215"/>
      <c r="K43" s="215"/>
      <c r="L43" s="215"/>
      <c r="M43" s="215"/>
      <c r="N43" s="215"/>
      <c r="O43" s="215"/>
      <c r="P43" s="216"/>
      <c r="Q43" s="217" t="s">
        <v>116</v>
      </c>
      <c r="R43" s="218"/>
      <c r="S43" s="218"/>
      <c r="T43" s="218"/>
      <c r="U43" s="218"/>
      <c r="V43" s="218"/>
      <c r="W43" s="218"/>
      <c r="X43" s="218"/>
      <c r="Y43" s="218"/>
      <c r="Z43" s="218"/>
      <c r="AA43" s="218"/>
      <c r="AB43" s="218"/>
      <c r="AC43" s="218"/>
      <c r="AD43" s="219"/>
    </row>
    <row r="44" spans="3:36" s="50" customFormat="1" ht="7.5" customHeight="1">
      <c r="C44" s="55"/>
    </row>
    <row r="45" spans="3:36" ht="26.25" customHeight="1">
      <c r="C45" s="208" t="s">
        <v>69</v>
      </c>
      <c r="D45" s="208"/>
      <c r="E45" s="208"/>
      <c r="F45" s="208"/>
      <c r="G45" s="209" t="s">
        <v>78</v>
      </c>
      <c r="H45" s="209"/>
      <c r="I45" s="209"/>
      <c r="J45" s="209"/>
      <c r="K45" s="209"/>
      <c r="L45" s="210" t="s">
        <v>81</v>
      </c>
      <c r="M45" s="210"/>
      <c r="N45" s="210"/>
      <c r="O45" s="210"/>
      <c r="P45" s="210"/>
      <c r="Q45" s="211"/>
      <c r="R45" s="211"/>
      <c r="S45" s="211"/>
      <c r="T45" s="211"/>
      <c r="U45" s="211"/>
      <c r="V45" s="211"/>
      <c r="W45" s="211"/>
      <c r="X45" s="211"/>
      <c r="Y45" s="211"/>
      <c r="Z45" s="211"/>
      <c r="AA45" s="211"/>
      <c r="AB45" s="211"/>
      <c r="AC45" s="211"/>
      <c r="AD45" s="211"/>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2">
    <mergeCell ref="C45:F45"/>
    <mergeCell ref="G45:K45"/>
    <mergeCell ref="L45:P45"/>
    <mergeCell ref="Q45:AD45"/>
    <mergeCell ref="C43:F43"/>
    <mergeCell ref="G43:P43"/>
    <mergeCell ref="Q43:AD43"/>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7:K27"/>
    <mergeCell ref="L27:AD27"/>
    <mergeCell ref="C28:K28"/>
    <mergeCell ref="L28:AD28"/>
    <mergeCell ref="C29:K29"/>
    <mergeCell ref="L29:V29"/>
    <mergeCell ref="W29:Z29"/>
    <mergeCell ref="AA29:AD29"/>
    <mergeCell ref="C25:K25"/>
    <mergeCell ref="L25:R25"/>
    <mergeCell ref="S25:U25"/>
    <mergeCell ref="V25:AD25"/>
    <mergeCell ref="C26:K26"/>
    <mergeCell ref="L26:AD26"/>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44" priority="10">
      <formula>$L$33&lt;&gt;""</formula>
    </cfRule>
  </conditionalFormatting>
  <conditionalFormatting sqref="C45:F45 L45:P45">
    <cfRule type="expression" dxfId="43" priority="5">
      <formula>$F$2="Application for Staff ID Card"&amp;CHAR(10)&amp;"(Part-Time Staff Members)"</formula>
    </cfRule>
    <cfRule type="expression" dxfId="42" priority="8">
      <formula>$F$2="Reissue application for Staff ID Card"&amp;CHAR(10)&amp;"(Full-Time Staff Members)"</formula>
    </cfRule>
  </conditionalFormatting>
  <conditionalFormatting sqref="V25:AD25">
    <cfRule type="expression" dxfId="41" priority="7">
      <formula>$F$2="Application for Staff ID Card"&amp;CHAR(10)&amp;"(Full-Time Staff Members)"</formula>
    </cfRule>
  </conditionalFormatting>
  <conditionalFormatting sqref="C25:AD25 C29:AD29 C32:AD32 C35:AD35 C45:AD45">
    <cfRule type="expression" dxfId="40" priority="6">
      <formula>$F$2="Reissue application for Staff ID Card"&amp;CHAR(10)&amp;"(Full-Time Staff Members)"</formula>
    </cfRule>
    <cfRule type="expression" dxfId="39" priority="9">
      <formula>$F$2="Reissue application for Staff ID Card"&amp;CHAR(10)&amp;"(Part-Time Staff Members)"</formula>
    </cfRule>
  </conditionalFormatting>
  <conditionalFormatting sqref="C43:G43">
    <cfRule type="expression" dxfId="38" priority="3">
      <formula>$F$2="職員証発行申請書（常勤職員）"</formula>
    </cfRule>
    <cfRule type="expression" dxfId="37" priority="4">
      <formula>$F$2="職員証発行申請書（非常勤職員）"</formula>
    </cfRule>
  </conditionalFormatting>
  <conditionalFormatting sqref="Q43">
    <cfRule type="expression" dxfId="36" priority="1">
      <formula>$F$2="職員証発行申請書（常勤職員）"</formula>
    </cfRule>
    <cfRule type="expression" dxfId="35"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75.37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60" customHeight="1" thickBot="1">
      <c r="B2" s="126" t="s">
        <v>87</v>
      </c>
      <c r="C2" s="127"/>
      <c r="D2" s="127"/>
      <c r="E2" s="51" t="s">
        <v>88</v>
      </c>
      <c r="F2" s="128" t="s">
        <v>120</v>
      </c>
      <c r="G2" s="129"/>
      <c r="H2" s="129"/>
      <c r="I2" s="129"/>
      <c r="J2" s="129"/>
      <c r="K2" s="129"/>
      <c r="L2" s="129"/>
      <c r="M2" s="129"/>
      <c r="N2" s="129"/>
      <c r="O2" s="129"/>
      <c r="P2" s="130"/>
      <c r="R2" s="131" t="s">
        <v>51</v>
      </c>
      <c r="S2" s="131"/>
      <c r="T2" s="132"/>
      <c r="U2" s="133"/>
      <c r="V2" s="133"/>
      <c r="W2" s="134"/>
      <c r="X2" s="52"/>
      <c r="Y2" s="135" t="e">
        <f>IF(#REF!="","Select [Depertment Category]",HYPERLINK("mailto:"&amp;AJ19&amp;"?subject="&amp;AI15&amp;" &amp;body="&amp;AI16&amp;" "&amp;"",AI17))</f>
        <v>#REF!</v>
      </c>
      <c r="Z2" s="136"/>
      <c r="AA2" s="137"/>
      <c r="AB2" s="138" t="s">
        <v>83</v>
      </c>
      <c r="AC2" s="138"/>
      <c r="AD2" s="138"/>
      <c r="AE2" s="138"/>
      <c r="AF2" s="138"/>
      <c r="AG2" s="138"/>
    </row>
    <row r="3" spans="2:36" ht="6.75" customHeight="1"/>
    <row r="4" spans="2:36" ht="6.75" customHeight="1">
      <c r="B4" s="82"/>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82"/>
    </row>
    <row r="5" spans="2:36">
      <c r="B5" s="82"/>
      <c r="C5" s="139" t="s">
        <v>89</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82"/>
    </row>
    <row r="6" spans="2:36" ht="41.25" customHeight="1">
      <c r="B6" s="82"/>
      <c r="C6" s="140" t="str">
        <f>F2</f>
        <v>Application for Staff ID Card
(Part-Time Staff Members)</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4.25" customHeight="1">
      <c r="B8" s="82"/>
      <c r="C8" s="141" t="s">
        <v>52</v>
      </c>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82"/>
      <c r="AH8" s="51" t="s">
        <v>90</v>
      </c>
      <c r="AI8" s="49" t="s">
        <v>46</v>
      </c>
    </row>
    <row r="9" spans="2:36" ht="13.5" customHeight="1">
      <c r="B9" s="82"/>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1/0採用</v>
      </c>
    </row>
    <row r="16" spans="2:36">
      <c r="B16" s="82"/>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82"/>
      <c r="AH16" s="49" t="s">
        <v>36</v>
      </c>
      <c r="AI16" s="49" t="s">
        <v>84</v>
      </c>
      <c r="AJ16" s="53"/>
    </row>
    <row r="17" spans="2:36" ht="3.75" customHeight="1">
      <c r="B17" s="82"/>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82"/>
      <c r="AH17" s="54" t="s">
        <v>37</v>
      </c>
      <c r="AI17" s="54" t="str">
        <f>"Click to Send"</f>
        <v>Click to Send</v>
      </c>
      <c r="AJ17" s="54"/>
    </row>
    <row r="18" spans="2:36" ht="6"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82"/>
    </row>
    <row r="21" spans="2:36" hidden="1">
      <c r="B21" s="82"/>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82"/>
    </row>
    <row r="22" spans="2:36">
      <c r="B22" s="82"/>
      <c r="C22" s="144"/>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82"/>
    </row>
    <row r="23" spans="2:36" ht="60" customHeight="1">
      <c r="C23" s="145" t="s">
        <v>115</v>
      </c>
      <c r="D23" s="146"/>
      <c r="E23" s="146"/>
      <c r="F23" s="146"/>
      <c r="G23" s="146"/>
      <c r="H23" s="146"/>
      <c r="I23" s="146"/>
      <c r="J23" s="146"/>
      <c r="K23" s="147"/>
      <c r="L23" s="148"/>
      <c r="M23" s="149"/>
      <c r="N23" s="149"/>
      <c r="O23" s="149"/>
      <c r="P23" s="149"/>
      <c r="Q23" s="149"/>
      <c r="R23" s="149"/>
      <c r="S23" s="150"/>
      <c r="T23" s="151" t="s">
        <v>80</v>
      </c>
      <c r="U23" s="151"/>
      <c r="V23" s="151"/>
      <c r="W23" s="151"/>
      <c r="X23" s="152"/>
      <c r="Y23" s="153"/>
      <c r="Z23" s="153"/>
      <c r="AA23" s="153"/>
      <c r="AB23" s="153"/>
      <c r="AC23" s="153"/>
      <c r="AD23" s="154"/>
    </row>
    <row r="24" spans="2:36" ht="67.5" customHeight="1">
      <c r="C24" s="121" t="s">
        <v>117</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3"/>
    </row>
    <row r="25" spans="2:36" ht="20.100000000000001" customHeight="1">
      <c r="C25" s="155" t="s">
        <v>54</v>
      </c>
      <c r="D25" s="156"/>
      <c r="E25" s="156"/>
      <c r="F25" s="156"/>
      <c r="G25" s="156"/>
      <c r="H25" s="156"/>
      <c r="I25" s="156"/>
      <c r="J25" s="156"/>
      <c r="K25" s="157"/>
      <c r="L25" s="158"/>
      <c r="M25" s="158"/>
      <c r="N25" s="158"/>
      <c r="O25" s="158"/>
      <c r="P25" s="158"/>
      <c r="Q25" s="158"/>
      <c r="R25" s="159"/>
      <c r="S25" s="160" t="s">
        <v>3</v>
      </c>
      <c r="T25" s="161"/>
      <c r="U25" s="162"/>
      <c r="V25" s="158"/>
      <c r="W25" s="158"/>
      <c r="X25" s="158"/>
      <c r="Y25" s="158"/>
      <c r="Z25" s="158"/>
      <c r="AA25" s="158"/>
      <c r="AB25" s="158"/>
      <c r="AC25" s="158"/>
      <c r="AD25" s="163"/>
    </row>
    <row r="26" spans="2:36" ht="33" customHeight="1">
      <c r="C26" s="164" t="s">
        <v>114</v>
      </c>
      <c r="D26" s="165"/>
      <c r="E26" s="165"/>
      <c r="F26" s="165"/>
      <c r="G26" s="165"/>
      <c r="H26" s="165"/>
      <c r="I26" s="165"/>
      <c r="J26" s="165"/>
      <c r="K26" s="166"/>
      <c r="L26" s="167"/>
      <c r="M26" s="167"/>
      <c r="N26" s="167"/>
      <c r="O26" s="167"/>
      <c r="P26" s="167"/>
      <c r="Q26" s="167"/>
      <c r="R26" s="167"/>
      <c r="S26" s="167"/>
      <c r="T26" s="167"/>
      <c r="U26" s="167"/>
      <c r="V26" s="167"/>
      <c r="W26" s="167"/>
      <c r="X26" s="167"/>
      <c r="Y26" s="167"/>
      <c r="Z26" s="167"/>
      <c r="AA26" s="167"/>
      <c r="AB26" s="167"/>
      <c r="AC26" s="167"/>
      <c r="AD26" s="168"/>
      <c r="AH26" s="57" t="s">
        <v>41</v>
      </c>
      <c r="AI26" s="57" t="s">
        <v>41</v>
      </c>
    </row>
    <row r="27" spans="2:36" ht="33" customHeight="1">
      <c r="C27" s="169" t="s">
        <v>102</v>
      </c>
      <c r="D27" s="170"/>
      <c r="E27" s="170"/>
      <c r="F27" s="170"/>
      <c r="G27" s="170"/>
      <c r="H27" s="170"/>
      <c r="I27" s="170"/>
      <c r="J27" s="170"/>
      <c r="K27" s="171"/>
      <c r="L27" s="167"/>
      <c r="M27" s="167"/>
      <c r="N27" s="167"/>
      <c r="O27" s="167"/>
      <c r="P27" s="167"/>
      <c r="Q27" s="167"/>
      <c r="R27" s="167"/>
      <c r="S27" s="167"/>
      <c r="T27" s="167"/>
      <c r="U27" s="167"/>
      <c r="V27" s="167"/>
      <c r="W27" s="167"/>
      <c r="X27" s="167"/>
      <c r="Y27" s="167"/>
      <c r="Z27" s="167"/>
      <c r="AA27" s="167"/>
      <c r="AB27" s="167"/>
      <c r="AC27" s="167"/>
      <c r="AD27" s="168"/>
      <c r="AH27" s="56" t="s">
        <v>38</v>
      </c>
    </row>
    <row r="28" spans="2:36" ht="27" customHeight="1">
      <c r="C28" s="172" t="s">
        <v>105</v>
      </c>
      <c r="D28" s="173"/>
      <c r="E28" s="173"/>
      <c r="F28" s="173"/>
      <c r="G28" s="173"/>
      <c r="H28" s="173"/>
      <c r="I28" s="173"/>
      <c r="J28" s="173"/>
      <c r="K28" s="174"/>
      <c r="L28" s="175"/>
      <c r="M28" s="176"/>
      <c r="N28" s="176"/>
      <c r="O28" s="176"/>
      <c r="P28" s="176"/>
      <c r="Q28" s="176"/>
      <c r="R28" s="176"/>
      <c r="S28" s="176"/>
      <c r="T28" s="176"/>
      <c r="U28" s="176"/>
      <c r="V28" s="176"/>
      <c r="W28" s="176"/>
      <c r="X28" s="176"/>
      <c r="Y28" s="176"/>
      <c r="Z28" s="176"/>
      <c r="AA28" s="176"/>
      <c r="AB28" s="176"/>
      <c r="AC28" s="176"/>
      <c r="AD28" s="177"/>
      <c r="AH28" s="56" t="s">
        <v>73</v>
      </c>
      <c r="AI28" s="56" t="s">
        <v>39</v>
      </c>
      <c r="AJ28" s="56"/>
    </row>
    <row r="29" spans="2:36" ht="20.100000000000001" customHeight="1">
      <c r="C29" s="145" t="s">
        <v>55</v>
      </c>
      <c r="D29" s="146"/>
      <c r="E29" s="146"/>
      <c r="F29" s="146"/>
      <c r="G29" s="146"/>
      <c r="H29" s="146"/>
      <c r="I29" s="146"/>
      <c r="J29" s="146"/>
      <c r="K29" s="147"/>
      <c r="L29" s="158"/>
      <c r="M29" s="158"/>
      <c r="N29" s="158"/>
      <c r="O29" s="158"/>
      <c r="P29" s="158"/>
      <c r="Q29" s="158"/>
      <c r="R29" s="158"/>
      <c r="S29" s="158"/>
      <c r="T29" s="158"/>
      <c r="U29" s="158"/>
      <c r="V29" s="163"/>
      <c r="W29" s="178" t="s">
        <v>56</v>
      </c>
      <c r="X29" s="179"/>
      <c r="Y29" s="179"/>
      <c r="Z29" s="180"/>
      <c r="AA29" s="167"/>
      <c r="AB29" s="167"/>
      <c r="AC29" s="167"/>
      <c r="AD29" s="168"/>
      <c r="AH29" s="56" t="s">
        <v>74</v>
      </c>
      <c r="AI29" s="56" t="s">
        <v>72</v>
      </c>
      <c r="AJ29" s="56"/>
    </row>
    <row r="30" spans="2:36" ht="27.6" customHeight="1">
      <c r="C30" s="155" t="s">
        <v>57</v>
      </c>
      <c r="D30" s="156"/>
      <c r="E30" s="156"/>
      <c r="F30" s="156"/>
      <c r="G30" s="156"/>
      <c r="H30" s="156"/>
      <c r="I30" s="156"/>
      <c r="J30" s="156"/>
      <c r="K30" s="157"/>
      <c r="L30" s="184" t="s">
        <v>59</v>
      </c>
      <c r="M30" s="185"/>
      <c r="N30" s="182"/>
      <c r="O30" s="182"/>
      <c r="P30" s="182"/>
      <c r="Q30" s="182"/>
      <c r="R30" s="182"/>
      <c r="S30" s="182"/>
      <c r="T30" s="182"/>
      <c r="U30" s="183"/>
      <c r="V30" s="172" t="s">
        <v>60</v>
      </c>
      <c r="W30" s="181"/>
      <c r="X30" s="182"/>
      <c r="Y30" s="182"/>
      <c r="Z30" s="182"/>
      <c r="AA30" s="182"/>
      <c r="AB30" s="182"/>
      <c r="AC30" s="182"/>
      <c r="AD30" s="183"/>
      <c r="AG30" s="58"/>
      <c r="AH30" s="56" t="s">
        <v>79</v>
      </c>
      <c r="AI30" s="56" t="s">
        <v>40</v>
      </c>
      <c r="AJ30" s="56"/>
    </row>
    <row r="31" spans="2:36" ht="25.35" customHeight="1">
      <c r="C31" s="145" t="s">
        <v>61</v>
      </c>
      <c r="D31" s="146"/>
      <c r="E31" s="146"/>
      <c r="F31" s="146"/>
      <c r="G31" s="146"/>
      <c r="H31" s="146"/>
      <c r="I31" s="146"/>
      <c r="J31" s="146"/>
      <c r="K31" s="147"/>
      <c r="L31" s="172" t="s">
        <v>59</v>
      </c>
      <c r="M31" s="181"/>
      <c r="N31" s="182"/>
      <c r="O31" s="182"/>
      <c r="P31" s="182"/>
      <c r="Q31" s="182"/>
      <c r="R31" s="182"/>
      <c r="S31" s="182"/>
      <c r="T31" s="182"/>
      <c r="U31" s="183"/>
      <c r="V31" s="172" t="s">
        <v>0</v>
      </c>
      <c r="W31" s="181"/>
      <c r="X31" s="182"/>
      <c r="Y31" s="182"/>
      <c r="Z31" s="182"/>
      <c r="AA31" s="182"/>
      <c r="AB31" s="182"/>
      <c r="AC31" s="182"/>
      <c r="AD31" s="183"/>
      <c r="AG31" s="79" t="s">
        <v>85</v>
      </c>
      <c r="AH31" s="56" t="s">
        <v>75</v>
      </c>
      <c r="AI31" s="56" t="s">
        <v>42</v>
      </c>
      <c r="AJ31" s="56"/>
    </row>
    <row r="32" spans="2:36" ht="25.15" customHeight="1">
      <c r="C32" s="145" t="s">
        <v>62</v>
      </c>
      <c r="D32" s="146"/>
      <c r="E32" s="146"/>
      <c r="F32" s="146"/>
      <c r="G32" s="146"/>
      <c r="H32" s="146"/>
      <c r="I32" s="146"/>
      <c r="J32" s="146"/>
      <c r="K32" s="147"/>
      <c r="L32" s="172" t="s">
        <v>58</v>
      </c>
      <c r="M32" s="181"/>
      <c r="N32" s="149"/>
      <c r="O32" s="149"/>
      <c r="P32" s="149"/>
      <c r="Q32" s="149"/>
      <c r="R32" s="149"/>
      <c r="S32" s="149"/>
      <c r="T32" s="149"/>
      <c r="U32" s="150"/>
      <c r="V32" s="172" t="s">
        <v>0</v>
      </c>
      <c r="W32" s="181"/>
      <c r="X32" s="149"/>
      <c r="Y32" s="149"/>
      <c r="Z32" s="149"/>
      <c r="AA32" s="149"/>
      <c r="AB32" s="149"/>
      <c r="AC32" s="149"/>
      <c r="AD32" s="150"/>
      <c r="AF32" s="59" t="s">
        <v>27</v>
      </c>
      <c r="AG32" s="83" t="str">
        <f>IF(L33="",N30&amp;" "&amp;X30,"")</f>
        <v xml:space="preserve"> </v>
      </c>
      <c r="AH32" s="56" t="s">
        <v>76</v>
      </c>
      <c r="AI32" s="56" t="s">
        <v>44</v>
      </c>
      <c r="AJ32" s="56"/>
    </row>
    <row r="33" spans="3:36" ht="27.75" customHeight="1">
      <c r="C33" s="145" t="s">
        <v>71</v>
      </c>
      <c r="D33" s="146"/>
      <c r="E33" s="146"/>
      <c r="F33" s="146"/>
      <c r="G33" s="146"/>
      <c r="H33" s="146"/>
      <c r="I33" s="146"/>
      <c r="J33" s="146"/>
      <c r="K33" s="147"/>
      <c r="L33" s="202"/>
      <c r="M33" s="203"/>
      <c r="N33" s="203"/>
      <c r="O33" s="203"/>
      <c r="P33" s="203"/>
      <c r="Q33" s="203"/>
      <c r="R33" s="204"/>
      <c r="S33" s="205"/>
      <c r="T33" s="203"/>
      <c r="U33" s="203"/>
      <c r="V33" s="203"/>
      <c r="W33" s="203"/>
      <c r="X33" s="203"/>
      <c r="Y33" s="204"/>
      <c r="Z33" s="203"/>
      <c r="AA33" s="203"/>
      <c r="AB33" s="203"/>
      <c r="AC33" s="203"/>
      <c r="AD33" s="206"/>
      <c r="AH33" s="56" t="s">
        <v>77</v>
      </c>
      <c r="AI33" s="56" t="s">
        <v>43</v>
      </c>
      <c r="AJ33" s="56"/>
    </row>
    <row r="34" spans="3:36" ht="13.5" customHeight="1">
      <c r="C34" s="145"/>
      <c r="D34" s="146"/>
      <c r="E34" s="146"/>
      <c r="F34" s="146"/>
      <c r="G34" s="146"/>
      <c r="H34" s="146"/>
      <c r="I34" s="146"/>
      <c r="J34" s="146"/>
      <c r="K34" s="147"/>
      <c r="L34" s="207" t="s">
        <v>4</v>
      </c>
      <c r="M34" s="196"/>
      <c r="N34" s="196"/>
      <c r="O34" s="196"/>
      <c r="P34" s="196"/>
      <c r="Q34" s="196"/>
      <c r="R34" s="197"/>
      <c r="S34" s="195" t="s">
        <v>0</v>
      </c>
      <c r="T34" s="196"/>
      <c r="U34" s="196"/>
      <c r="V34" s="196"/>
      <c r="W34" s="196"/>
      <c r="X34" s="196"/>
      <c r="Y34" s="197"/>
      <c r="Z34" s="196" t="s">
        <v>1</v>
      </c>
      <c r="AA34" s="196"/>
      <c r="AB34" s="196"/>
      <c r="AC34" s="196"/>
      <c r="AD34" s="198"/>
      <c r="AH34" s="56" t="s">
        <v>78</v>
      </c>
      <c r="AI34" s="56" t="s">
        <v>45</v>
      </c>
      <c r="AJ34" s="56"/>
    </row>
    <row r="35" spans="3:36" ht="22.5" customHeight="1">
      <c r="C35" s="145" t="s">
        <v>61</v>
      </c>
      <c r="D35" s="146"/>
      <c r="E35" s="146"/>
      <c r="F35" s="146"/>
      <c r="G35" s="146"/>
      <c r="H35" s="146"/>
      <c r="I35" s="146"/>
      <c r="J35" s="146"/>
      <c r="K35" s="147"/>
      <c r="L35" s="199"/>
      <c r="M35" s="153"/>
      <c r="N35" s="153"/>
      <c r="O35" s="153"/>
      <c r="P35" s="153"/>
      <c r="Q35" s="153"/>
      <c r="R35" s="200"/>
      <c r="S35" s="201"/>
      <c r="T35" s="153"/>
      <c r="U35" s="153"/>
      <c r="V35" s="153"/>
      <c r="W35" s="153"/>
      <c r="X35" s="153"/>
      <c r="Y35" s="200"/>
      <c r="Z35" s="153"/>
      <c r="AA35" s="153"/>
      <c r="AB35" s="153"/>
      <c r="AC35" s="153"/>
      <c r="AD35" s="154"/>
      <c r="AH35" s="56"/>
      <c r="AI35" s="56"/>
      <c r="AJ35" s="56"/>
    </row>
    <row r="36" spans="3:36" ht="17.45" customHeight="1">
      <c r="C36" s="186" t="s">
        <v>64</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8"/>
      <c r="AG36" s="58"/>
    </row>
    <row r="37" spans="3:36" ht="30.75" customHeight="1">
      <c r="C37" s="186"/>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80" t="s">
        <v>86</v>
      </c>
    </row>
    <row r="38" spans="3:36" ht="31.9" customHeight="1">
      <c r="C38" s="189"/>
      <c r="D38" s="190"/>
      <c r="E38" s="190"/>
      <c r="F38" s="190"/>
      <c r="G38" s="190"/>
      <c r="H38" s="190"/>
      <c r="I38" s="190"/>
      <c r="J38" s="190"/>
      <c r="K38" s="190"/>
      <c r="L38" s="190"/>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91" t="s">
        <v>65</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row>
    <row r="41" spans="3:36" s="50" customFormat="1" ht="30.75" customHeight="1">
      <c r="C41" s="193" t="s">
        <v>66</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row>
    <row r="42" spans="3:36" s="50" customFormat="1" ht="6" customHeight="1">
      <c r="C42" s="65" t="s">
        <v>2</v>
      </c>
    </row>
    <row r="43" spans="3:36" ht="27.75" customHeight="1">
      <c r="C43" s="220" t="s">
        <v>67</v>
      </c>
      <c r="D43" s="220"/>
      <c r="E43" s="220"/>
      <c r="F43" s="220"/>
      <c r="G43" s="220"/>
      <c r="H43" s="221"/>
      <c r="I43" s="221"/>
      <c r="J43" s="221"/>
      <c r="K43" s="221"/>
      <c r="L43" s="221"/>
      <c r="M43" s="221"/>
      <c r="N43" s="221"/>
      <c r="O43" s="222" t="s">
        <v>68</v>
      </c>
      <c r="P43" s="222"/>
      <c r="Q43" s="222"/>
      <c r="R43" s="222"/>
      <c r="S43" s="222"/>
      <c r="T43" s="222"/>
      <c r="U43" s="222"/>
      <c r="V43" s="222"/>
      <c r="W43" s="222"/>
      <c r="X43" s="221"/>
      <c r="Y43" s="221"/>
      <c r="Z43" s="221"/>
      <c r="AA43" s="221"/>
      <c r="AB43" s="221"/>
      <c r="AC43" s="221"/>
      <c r="AD43" s="221"/>
    </row>
    <row r="44" spans="3:36" s="50" customFormat="1" ht="5.25" customHeight="1">
      <c r="C44" s="55"/>
    </row>
    <row r="45" spans="3:36" ht="26.25" customHeight="1">
      <c r="C45" s="208" t="s">
        <v>69</v>
      </c>
      <c r="D45" s="208"/>
      <c r="E45" s="208"/>
      <c r="F45" s="208"/>
      <c r="G45" s="209"/>
      <c r="H45" s="209"/>
      <c r="I45" s="209"/>
      <c r="J45" s="209"/>
      <c r="K45" s="209"/>
      <c r="L45" s="210" t="s">
        <v>103</v>
      </c>
      <c r="M45" s="210"/>
      <c r="N45" s="210"/>
      <c r="O45" s="210"/>
      <c r="P45" s="210"/>
      <c r="Q45" s="211"/>
      <c r="R45" s="211"/>
      <c r="S45" s="211"/>
      <c r="T45" s="211"/>
      <c r="U45" s="211"/>
      <c r="V45" s="211"/>
      <c r="W45" s="211"/>
      <c r="X45" s="211"/>
      <c r="Y45" s="211"/>
      <c r="Z45" s="211"/>
      <c r="AA45" s="211"/>
      <c r="AB45" s="211"/>
      <c r="AC45" s="211"/>
      <c r="AD45" s="211"/>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3">
    <mergeCell ref="C45:F45"/>
    <mergeCell ref="G45:K45"/>
    <mergeCell ref="L45:P45"/>
    <mergeCell ref="Q45:AD45"/>
    <mergeCell ref="C36:AD37"/>
    <mergeCell ref="C38:L38"/>
    <mergeCell ref="C40:AD40"/>
    <mergeCell ref="C41:AD41"/>
    <mergeCell ref="C43:G43"/>
    <mergeCell ref="H43:N43"/>
    <mergeCell ref="O43:W43"/>
    <mergeCell ref="X43:AD43"/>
    <mergeCell ref="S34:Y34"/>
    <mergeCell ref="Z34:AD34"/>
    <mergeCell ref="C35:K35"/>
    <mergeCell ref="L35:R35"/>
    <mergeCell ref="S35:Y35"/>
    <mergeCell ref="Z35:AD35"/>
    <mergeCell ref="C33:K34"/>
    <mergeCell ref="L33:R33"/>
    <mergeCell ref="S33:Y33"/>
    <mergeCell ref="Z33:AD33"/>
    <mergeCell ref="L34:R34"/>
    <mergeCell ref="C32:K32"/>
    <mergeCell ref="L32:M32"/>
    <mergeCell ref="N32:U32"/>
    <mergeCell ref="V32:W32"/>
    <mergeCell ref="X32:AD32"/>
    <mergeCell ref="C30:K30"/>
    <mergeCell ref="L30:M30"/>
    <mergeCell ref="N30:U30"/>
    <mergeCell ref="V30:W30"/>
    <mergeCell ref="X30:AD30"/>
    <mergeCell ref="C31:K31"/>
    <mergeCell ref="L31:M31"/>
    <mergeCell ref="N31:U31"/>
    <mergeCell ref="V31:W31"/>
    <mergeCell ref="X31:AD31"/>
    <mergeCell ref="C28:K28"/>
    <mergeCell ref="L28:AD28"/>
    <mergeCell ref="C29:K29"/>
    <mergeCell ref="L29:V29"/>
    <mergeCell ref="W29:Z29"/>
    <mergeCell ref="AA29:AD29"/>
    <mergeCell ref="C26:K26"/>
    <mergeCell ref="L26:AD26"/>
    <mergeCell ref="C27:K27"/>
    <mergeCell ref="L27:AD27"/>
    <mergeCell ref="C25:K25"/>
    <mergeCell ref="L25:R25"/>
    <mergeCell ref="S25:U25"/>
    <mergeCell ref="V25:AD25"/>
    <mergeCell ref="C22:AD22"/>
    <mergeCell ref="C23:K23"/>
    <mergeCell ref="L23:S23"/>
    <mergeCell ref="T23:X23"/>
    <mergeCell ref="Y23:AD2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s>
  <phoneticPr fontId="30"/>
  <conditionalFormatting sqref="C36:AD37">
    <cfRule type="expression" dxfId="34" priority="6">
      <formula>$L$33&lt;&gt;""</formula>
    </cfRule>
  </conditionalFormatting>
  <conditionalFormatting sqref="C45:F45 L45:P45">
    <cfRule type="expression" dxfId="33" priority="1">
      <formula>$F$2="Application for Staff ID Card"&amp;CHAR(10)&amp;"(Part-Time Staff Members)"</formula>
    </cfRule>
    <cfRule type="expression" dxfId="32" priority="4">
      <formula>$F$2="Reissue application for Staff ID Card"&amp;CHAR(10)&amp;"(Full-Time Staff Members)"</formula>
    </cfRule>
  </conditionalFormatting>
  <conditionalFormatting sqref="V25:AD25">
    <cfRule type="expression" dxfId="31" priority="3">
      <formula>$F$2="Application for Staff ID Card"&amp;CHAR(10)&amp;"(Full-Time Staff Members)"</formula>
    </cfRule>
  </conditionalFormatting>
  <conditionalFormatting sqref="C25:AD25 C29:AD29 C32:AD32 C35:AD35 C45:AD45">
    <cfRule type="expression" dxfId="30" priority="2">
      <formula>$F$2="Reissue application for Staff ID Card"&amp;CHAR(10)&amp;"(Full-Time Staff Members)"</formula>
    </cfRule>
    <cfRule type="expression" dxfId="29"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4" activePane="bottomLeft" state="frozen"/>
      <selection activeCell="AG22" sqref="AG22"/>
      <selection pane="bottomLeft" activeCell="Y2" sqref="Y2:AA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53.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52.5" customHeight="1" thickBot="1">
      <c r="B2" s="126" t="s">
        <v>87</v>
      </c>
      <c r="C2" s="127"/>
      <c r="D2" s="127"/>
      <c r="E2" s="51" t="s">
        <v>88</v>
      </c>
      <c r="F2" s="128" t="s">
        <v>136</v>
      </c>
      <c r="G2" s="129"/>
      <c r="H2" s="129"/>
      <c r="I2" s="129"/>
      <c r="J2" s="129"/>
      <c r="K2" s="129"/>
      <c r="L2" s="129"/>
      <c r="M2" s="129"/>
      <c r="N2" s="129"/>
      <c r="O2" s="129"/>
      <c r="P2" s="130"/>
      <c r="R2" s="131" t="s">
        <v>51</v>
      </c>
      <c r="S2" s="131"/>
      <c r="T2" s="132"/>
      <c r="U2" s="133"/>
      <c r="V2" s="133"/>
      <c r="W2" s="134"/>
      <c r="X2" s="120"/>
      <c r="Y2" s="235" t="s">
        <v>200</v>
      </c>
      <c r="Z2" s="236"/>
      <c r="AA2" s="237"/>
      <c r="AB2" s="138" t="s">
        <v>201</v>
      </c>
      <c r="AC2" s="138"/>
      <c r="AD2" s="138"/>
      <c r="AE2" s="138"/>
      <c r="AF2" s="138"/>
      <c r="AG2" s="138"/>
    </row>
    <row r="3" spans="2:36" ht="27" customHeight="1">
      <c r="D3" s="101" t="s">
        <v>132</v>
      </c>
    </row>
    <row r="4" spans="2:36" ht="6.75" customHeight="1">
      <c r="B4" s="70"/>
      <c r="C4" s="139"/>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70"/>
    </row>
    <row r="5" spans="2:36" ht="13.5" customHeight="1">
      <c r="B5" s="70"/>
      <c r="C5" s="229" t="s">
        <v>203</v>
      </c>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70"/>
    </row>
    <row r="6" spans="2:36" ht="37.5" customHeight="1">
      <c r="B6" s="70"/>
      <c r="C6" s="140" t="str">
        <f>F2</f>
        <v>Reissue application for Staff ID Card
(Non-Regular Staff Members)</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70"/>
    </row>
    <row r="7" spans="2:36" ht="13.5" customHeight="1">
      <c r="B7" s="70"/>
      <c r="C7" s="7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H7" s="51" t="s">
        <v>140</v>
      </c>
      <c r="AI7" s="49" t="s">
        <v>46</v>
      </c>
    </row>
    <row r="8" spans="2:36" ht="14.25" customHeight="1">
      <c r="B8" s="70"/>
      <c r="C8" s="231" t="s">
        <v>202</v>
      </c>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70"/>
      <c r="AH8" s="51" t="s">
        <v>141</v>
      </c>
      <c r="AI8" s="49" t="s">
        <v>46</v>
      </c>
    </row>
    <row r="9" spans="2:36" ht="13.5" customHeight="1">
      <c r="B9" s="70"/>
      <c r="C9" s="139" t="str">
        <f>"Date：　　"&amp;IF(T2="","",TEXT(T2,"yyyy/MM/DD"))</f>
        <v>Date：　　</v>
      </c>
      <c r="D9" s="139"/>
      <c r="E9" s="139"/>
      <c r="F9" s="139"/>
      <c r="G9" s="139"/>
      <c r="H9" s="139"/>
      <c r="I9" s="139"/>
      <c r="J9" s="139"/>
      <c r="K9" s="139"/>
      <c r="L9" s="139"/>
      <c r="M9" s="139"/>
      <c r="N9" s="139"/>
      <c r="O9" s="139"/>
      <c r="P9" s="139"/>
      <c r="Q9" s="139"/>
      <c r="R9" s="139"/>
      <c r="S9" s="139"/>
      <c r="T9" s="139"/>
      <c r="U9" s="139"/>
      <c r="V9" s="139"/>
      <c r="W9" s="139"/>
      <c r="X9" s="139"/>
      <c r="Y9" s="139"/>
      <c r="Z9" s="139"/>
      <c r="AA9" s="139"/>
      <c r="AB9" s="72"/>
      <c r="AC9" s="72"/>
      <c r="AD9" s="72"/>
      <c r="AE9" s="70"/>
      <c r="AH9" s="51" t="s">
        <v>142</v>
      </c>
      <c r="AI9" s="49" t="s">
        <v>47</v>
      </c>
    </row>
    <row r="10" spans="2:36" ht="54">
      <c r="B10" s="70"/>
      <c r="C10" s="73"/>
      <c r="D10" s="70"/>
      <c r="E10" s="70"/>
      <c r="F10" s="70"/>
      <c r="G10" s="70"/>
      <c r="H10" s="70"/>
      <c r="I10" s="70"/>
      <c r="J10" s="70"/>
      <c r="K10" s="70"/>
      <c r="L10" s="70"/>
      <c r="M10" s="70"/>
      <c r="N10" s="70"/>
      <c r="O10" s="70"/>
      <c r="P10" s="70"/>
      <c r="Q10" s="70"/>
      <c r="R10" s="70"/>
      <c r="S10" s="70"/>
      <c r="T10" s="70"/>
      <c r="U10" s="70"/>
      <c r="V10" s="70"/>
      <c r="W10" s="70"/>
      <c r="X10" s="70"/>
      <c r="Y10" s="70"/>
      <c r="Z10" s="74"/>
      <c r="AA10" s="70"/>
      <c r="AB10" s="70"/>
      <c r="AC10" s="70"/>
      <c r="AD10" s="70"/>
      <c r="AE10" s="70"/>
      <c r="AH10" s="51" t="s">
        <v>143</v>
      </c>
      <c r="AI10" s="49" t="s">
        <v>47</v>
      </c>
    </row>
    <row r="11" spans="2:36">
      <c r="B11" s="70"/>
      <c r="C11" s="7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H11" s="49" t="s">
        <v>28</v>
      </c>
      <c r="AI11" s="49" t="s">
        <v>48</v>
      </c>
    </row>
    <row r="12" spans="2:36">
      <c r="B12" s="70"/>
      <c r="C12" s="76"/>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H12" s="49" t="s">
        <v>29</v>
      </c>
      <c r="AI12" s="49" t="s">
        <v>48</v>
      </c>
    </row>
    <row r="13" spans="2:36">
      <c r="B13" s="70"/>
      <c r="C13" s="77"/>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row>
    <row r="14" spans="2:36">
      <c r="B14" s="70"/>
      <c r="C14" s="7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row>
    <row r="15" spans="2:36">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H15" s="49" t="s">
        <v>35</v>
      </c>
      <c r="AI15" s="49" t="str">
        <f>"（提出）職員証発行申請書 "&amp;IF(COUNTIF(F2,"Reissue*"),"更新",TEXT(L24,"m/d")&amp;"採用")</f>
        <v>（提出）職員証発行申請書 更新</v>
      </c>
    </row>
    <row r="16" spans="2:36">
      <c r="B16" s="70"/>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70"/>
      <c r="AH16" s="49" t="s">
        <v>36</v>
      </c>
      <c r="AI16" s="49" t="s">
        <v>84</v>
      </c>
      <c r="AJ16" s="53"/>
    </row>
    <row r="17" spans="2:36" ht="3.75" customHeight="1">
      <c r="B17" s="70"/>
      <c r="C17" s="12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70"/>
      <c r="AH17" s="54" t="s">
        <v>37</v>
      </c>
      <c r="AI17" s="54" t="str">
        <f>"Click to Send"</f>
        <v>Click to Send</v>
      </c>
      <c r="AJ17" s="54"/>
    </row>
    <row r="18" spans="2:36" ht="6" customHeight="1">
      <c r="B18" s="70"/>
      <c r="C18" s="78"/>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H18" s="56" t="s">
        <v>31</v>
      </c>
      <c r="AI18" s="56" t="s">
        <v>30</v>
      </c>
      <c r="AJ18" s="56" t="s">
        <v>32</v>
      </c>
    </row>
    <row r="19" spans="2:36" ht="4.5" customHeight="1">
      <c r="B19" s="70"/>
      <c r="C19" s="77"/>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H19" s="56" t="s">
        <v>33</v>
      </c>
      <c r="AI19" s="56" t="s">
        <v>34</v>
      </c>
      <c r="AJ19" s="56" t="str">
        <f>IF(L25="","Select [Depertment Category]",VLOOKUP(F2&amp;L25,送付先!D3:E86,2,FALSE))</f>
        <v>Select [Depertment Category]</v>
      </c>
    </row>
    <row r="20" spans="2:36" hidden="1">
      <c r="B20" s="70"/>
      <c r="C20" s="143"/>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70"/>
    </row>
    <row r="21" spans="2:36" hidden="1">
      <c r="B21" s="70"/>
      <c r="C21" s="12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70"/>
    </row>
    <row r="22" spans="2:36" ht="33" customHeight="1">
      <c r="B22" s="70"/>
      <c r="C22" s="94"/>
      <c r="D22" s="72"/>
      <c r="E22" s="72"/>
      <c r="F22" s="72"/>
      <c r="G22" s="72"/>
      <c r="H22" s="72"/>
      <c r="I22" s="72"/>
      <c r="J22" s="72"/>
      <c r="K22" s="72"/>
      <c r="L22" s="72"/>
      <c r="M22" s="72"/>
      <c r="N22" s="72"/>
      <c r="O22" s="72"/>
      <c r="P22" s="72"/>
      <c r="Q22" s="72"/>
      <c r="R22" s="72"/>
      <c r="S22" s="72"/>
      <c r="T22" s="243" t="s">
        <v>131</v>
      </c>
      <c r="U22" s="244"/>
      <c r="V22" s="244"/>
      <c r="W22" s="244"/>
      <c r="X22" s="245"/>
      <c r="Y22" s="246"/>
      <c r="Z22" s="246"/>
      <c r="AA22" s="246"/>
      <c r="AB22" s="246"/>
      <c r="AC22" s="246"/>
      <c r="AD22" s="247"/>
      <c r="AE22" s="70"/>
      <c r="AF22" s="100" t="str">
        <f>IF(Y22="Submit a hard copy photo","→Please affix your photo to a separate sheet of paper with your ID number and name when you submit your application.","")</f>
        <v/>
      </c>
    </row>
    <row r="23" spans="2:36" ht="21" customHeight="1">
      <c r="C23" s="145" t="s">
        <v>53</v>
      </c>
      <c r="D23" s="146"/>
      <c r="E23" s="146"/>
      <c r="F23" s="146"/>
      <c r="G23" s="146"/>
      <c r="H23" s="146"/>
      <c r="I23" s="146"/>
      <c r="J23" s="146"/>
      <c r="K23" s="147"/>
      <c r="L23" s="149"/>
      <c r="M23" s="149"/>
      <c r="N23" s="149"/>
      <c r="O23" s="149"/>
      <c r="P23" s="149"/>
      <c r="Q23" s="149"/>
      <c r="R23" s="149"/>
      <c r="S23" s="150"/>
      <c r="T23" s="151" t="s">
        <v>80</v>
      </c>
      <c r="U23" s="151"/>
      <c r="V23" s="151"/>
      <c r="W23" s="151"/>
      <c r="X23" s="152"/>
      <c r="Y23" s="153"/>
      <c r="Z23" s="153"/>
      <c r="AA23" s="153"/>
      <c r="AB23" s="153"/>
      <c r="AC23" s="153"/>
      <c r="AD23" s="154"/>
    </row>
    <row r="24" spans="2:36" ht="30.75" customHeight="1">
      <c r="C24" s="155" t="s">
        <v>124</v>
      </c>
      <c r="D24" s="156"/>
      <c r="E24" s="156"/>
      <c r="F24" s="156"/>
      <c r="G24" s="156"/>
      <c r="H24" s="156"/>
      <c r="I24" s="156"/>
      <c r="J24" s="156"/>
      <c r="K24" s="157"/>
      <c r="L24" s="248"/>
      <c r="M24" s="248"/>
      <c r="N24" s="248"/>
      <c r="O24" s="248"/>
      <c r="P24" s="248"/>
      <c r="Q24" s="248"/>
      <c r="R24" s="249"/>
      <c r="S24" s="160" t="s">
        <v>3</v>
      </c>
      <c r="T24" s="161"/>
      <c r="U24" s="162"/>
      <c r="V24" s="248"/>
      <c r="W24" s="248"/>
      <c r="X24" s="248"/>
      <c r="Y24" s="248"/>
      <c r="Z24" s="248"/>
      <c r="AA24" s="248"/>
      <c r="AB24" s="248"/>
      <c r="AC24" s="248"/>
      <c r="AD24" s="250"/>
    </row>
    <row r="25" spans="2:36" ht="46.5" customHeight="1">
      <c r="C25" s="251" t="s">
        <v>101</v>
      </c>
      <c r="D25" s="252"/>
      <c r="E25" s="252"/>
      <c r="F25" s="252"/>
      <c r="G25" s="252"/>
      <c r="H25" s="252"/>
      <c r="I25" s="252"/>
      <c r="J25" s="252"/>
      <c r="K25" s="253"/>
      <c r="L25" s="240"/>
      <c r="M25" s="241"/>
      <c r="N25" s="241"/>
      <c r="O25" s="241"/>
      <c r="P25" s="241"/>
      <c r="Q25" s="241"/>
      <c r="R25" s="241"/>
      <c r="S25" s="241"/>
      <c r="T25" s="241"/>
      <c r="U25" s="241"/>
      <c r="V25" s="241"/>
      <c r="W25" s="241"/>
      <c r="X25" s="241"/>
      <c r="Y25" s="241"/>
      <c r="Z25" s="241"/>
      <c r="AA25" s="241"/>
      <c r="AB25" s="241"/>
      <c r="AC25" s="241"/>
      <c r="AD25" s="242"/>
    </row>
    <row r="26" spans="2:36" ht="33.75" hidden="1" customHeight="1">
      <c r="C26" s="169" t="s">
        <v>113</v>
      </c>
      <c r="D26" s="170"/>
      <c r="E26" s="170"/>
      <c r="F26" s="170"/>
      <c r="G26" s="170"/>
      <c r="H26" s="170"/>
      <c r="I26" s="170"/>
      <c r="J26" s="170"/>
      <c r="K26" s="171"/>
      <c r="L26" s="238"/>
      <c r="M26" s="238"/>
      <c r="N26" s="238"/>
      <c r="O26" s="238"/>
      <c r="P26" s="238"/>
      <c r="Q26" s="238"/>
      <c r="R26" s="238"/>
      <c r="S26" s="238"/>
      <c r="T26" s="238"/>
      <c r="U26" s="238"/>
      <c r="V26" s="238"/>
      <c r="W26" s="238"/>
      <c r="X26" s="238"/>
      <c r="Y26" s="238"/>
      <c r="Z26" s="238"/>
      <c r="AA26" s="238"/>
      <c r="AB26" s="238"/>
      <c r="AC26" s="238"/>
      <c r="AD26" s="239"/>
    </row>
    <row r="27" spans="2:36" ht="20.100000000000001" customHeight="1">
      <c r="C27" s="164" t="s">
        <v>104</v>
      </c>
      <c r="D27" s="165"/>
      <c r="E27" s="165"/>
      <c r="F27" s="165"/>
      <c r="G27" s="165"/>
      <c r="H27" s="165"/>
      <c r="I27" s="165"/>
      <c r="J27" s="165"/>
      <c r="K27" s="166"/>
      <c r="L27" s="167"/>
      <c r="M27" s="167"/>
      <c r="N27" s="167"/>
      <c r="O27" s="167"/>
      <c r="P27" s="167"/>
      <c r="Q27" s="167"/>
      <c r="R27" s="167"/>
      <c r="S27" s="167"/>
      <c r="T27" s="167"/>
      <c r="U27" s="167"/>
      <c r="V27" s="167"/>
      <c r="W27" s="167"/>
      <c r="X27" s="167"/>
      <c r="Y27" s="167"/>
      <c r="Z27" s="167"/>
      <c r="AA27" s="167"/>
      <c r="AB27" s="167"/>
      <c r="AC27" s="167"/>
      <c r="AD27" s="168"/>
      <c r="AH27" s="57" t="s">
        <v>41</v>
      </c>
      <c r="AI27" s="57" t="s">
        <v>41</v>
      </c>
    </row>
    <row r="28" spans="2:36" ht="24.75" customHeight="1">
      <c r="C28" s="169" t="s">
        <v>102</v>
      </c>
      <c r="D28" s="170"/>
      <c r="E28" s="170"/>
      <c r="F28" s="170"/>
      <c r="G28" s="170"/>
      <c r="H28" s="170"/>
      <c r="I28" s="170"/>
      <c r="J28" s="170"/>
      <c r="K28" s="171"/>
      <c r="L28" s="167"/>
      <c r="M28" s="167"/>
      <c r="N28" s="167"/>
      <c r="O28" s="167"/>
      <c r="P28" s="167"/>
      <c r="Q28" s="167"/>
      <c r="R28" s="167"/>
      <c r="S28" s="167"/>
      <c r="T28" s="167"/>
      <c r="U28" s="167"/>
      <c r="V28" s="167"/>
      <c r="W28" s="167"/>
      <c r="X28" s="167"/>
      <c r="Y28" s="167"/>
      <c r="Z28" s="167"/>
      <c r="AA28" s="167"/>
      <c r="AB28" s="167"/>
      <c r="AC28" s="167"/>
      <c r="AD28" s="168"/>
      <c r="AH28" s="56" t="s">
        <v>38</v>
      </c>
    </row>
    <row r="29" spans="2:36" ht="27" customHeight="1">
      <c r="C29" s="172" t="s">
        <v>127</v>
      </c>
      <c r="D29" s="173"/>
      <c r="E29" s="173"/>
      <c r="F29" s="173"/>
      <c r="G29" s="173"/>
      <c r="H29" s="174"/>
      <c r="I29" s="172" t="s">
        <v>125</v>
      </c>
      <c r="J29" s="173"/>
      <c r="K29" s="263"/>
      <c r="L29" s="175"/>
      <c r="M29" s="175"/>
      <c r="N29" s="175"/>
      <c r="O29" s="175"/>
      <c r="P29" s="175"/>
      <c r="Q29" s="175"/>
      <c r="R29" s="175"/>
      <c r="S29" s="175"/>
      <c r="T29" s="175"/>
      <c r="U29" s="175"/>
      <c r="V29" s="175"/>
      <c r="W29" s="259" t="s">
        <v>126</v>
      </c>
      <c r="X29" s="260"/>
      <c r="Y29" s="260"/>
      <c r="Z29" s="261"/>
      <c r="AA29" s="262"/>
      <c r="AB29" s="176"/>
      <c r="AC29" s="176"/>
      <c r="AD29" s="177"/>
      <c r="AH29" s="56" t="s">
        <v>73</v>
      </c>
      <c r="AI29" s="56" t="s">
        <v>39</v>
      </c>
      <c r="AJ29" s="56"/>
    </row>
    <row r="30" spans="2:36" ht="24.75" customHeight="1">
      <c r="C30" s="145" t="s">
        <v>128</v>
      </c>
      <c r="D30" s="146"/>
      <c r="E30" s="146"/>
      <c r="F30" s="146"/>
      <c r="G30" s="146"/>
      <c r="H30" s="146"/>
      <c r="I30" s="146"/>
      <c r="J30" s="146"/>
      <c r="K30" s="147"/>
      <c r="L30" s="158"/>
      <c r="M30" s="158"/>
      <c r="N30" s="158"/>
      <c r="O30" s="158"/>
      <c r="P30" s="158"/>
      <c r="Q30" s="158"/>
      <c r="R30" s="158"/>
      <c r="S30" s="158"/>
      <c r="T30" s="158"/>
      <c r="U30" s="158"/>
      <c r="V30" s="163"/>
      <c r="W30" s="178" t="s">
        <v>56</v>
      </c>
      <c r="X30" s="179"/>
      <c r="Y30" s="179"/>
      <c r="Z30" s="180"/>
      <c r="AA30" s="167"/>
      <c r="AB30" s="167"/>
      <c r="AC30" s="167"/>
      <c r="AD30" s="168"/>
      <c r="AH30" s="56" t="s">
        <v>74</v>
      </c>
      <c r="AI30" s="56" t="s">
        <v>72</v>
      </c>
      <c r="AJ30" s="56"/>
    </row>
    <row r="31" spans="2:36" ht="27.6" customHeight="1">
      <c r="C31" s="155" t="s">
        <v>57</v>
      </c>
      <c r="D31" s="156"/>
      <c r="E31" s="156"/>
      <c r="F31" s="156"/>
      <c r="G31" s="156"/>
      <c r="H31" s="156"/>
      <c r="I31" s="156"/>
      <c r="J31" s="156"/>
      <c r="K31" s="157"/>
      <c r="L31" s="184" t="s">
        <v>59</v>
      </c>
      <c r="M31" s="185"/>
      <c r="N31" s="182"/>
      <c r="O31" s="182"/>
      <c r="P31" s="182"/>
      <c r="Q31" s="182"/>
      <c r="R31" s="182"/>
      <c r="S31" s="182"/>
      <c r="T31" s="182"/>
      <c r="U31" s="183"/>
      <c r="V31" s="172" t="s">
        <v>60</v>
      </c>
      <c r="W31" s="181"/>
      <c r="X31" s="182"/>
      <c r="Y31" s="182"/>
      <c r="Z31" s="182"/>
      <c r="AA31" s="182"/>
      <c r="AB31" s="182"/>
      <c r="AC31" s="182"/>
      <c r="AD31" s="183"/>
      <c r="AG31" s="58"/>
      <c r="AH31" s="56" t="s">
        <v>79</v>
      </c>
      <c r="AI31" s="56" t="s">
        <v>40</v>
      </c>
      <c r="AJ31" s="56"/>
    </row>
    <row r="32" spans="2:36" ht="25.35" customHeight="1">
      <c r="C32" s="145" t="s">
        <v>61</v>
      </c>
      <c r="D32" s="146"/>
      <c r="E32" s="146"/>
      <c r="F32" s="146"/>
      <c r="G32" s="146"/>
      <c r="H32" s="146"/>
      <c r="I32" s="146"/>
      <c r="J32" s="146"/>
      <c r="K32" s="147"/>
      <c r="L32" s="172" t="s">
        <v>59</v>
      </c>
      <c r="M32" s="181"/>
      <c r="N32" s="182"/>
      <c r="O32" s="182"/>
      <c r="P32" s="182"/>
      <c r="Q32" s="182"/>
      <c r="R32" s="182"/>
      <c r="S32" s="182"/>
      <c r="T32" s="182"/>
      <c r="U32" s="183"/>
      <c r="V32" s="172" t="s">
        <v>0</v>
      </c>
      <c r="W32" s="181"/>
      <c r="X32" s="182"/>
      <c r="Y32" s="182"/>
      <c r="Z32" s="182"/>
      <c r="AA32" s="182"/>
      <c r="AB32" s="182"/>
      <c r="AC32" s="182"/>
      <c r="AD32" s="183"/>
      <c r="AG32" s="79" t="s">
        <v>85</v>
      </c>
      <c r="AH32" s="56" t="s">
        <v>75</v>
      </c>
      <c r="AI32" s="56" t="s">
        <v>42</v>
      </c>
      <c r="AJ32" s="56"/>
    </row>
    <row r="33" spans="3:36" ht="25.15" customHeight="1">
      <c r="C33" s="145" t="s">
        <v>62</v>
      </c>
      <c r="D33" s="146"/>
      <c r="E33" s="146"/>
      <c r="F33" s="146"/>
      <c r="G33" s="146"/>
      <c r="H33" s="146"/>
      <c r="I33" s="146"/>
      <c r="J33" s="146"/>
      <c r="K33" s="147"/>
      <c r="L33" s="172" t="s">
        <v>58</v>
      </c>
      <c r="M33" s="181"/>
      <c r="N33" s="149"/>
      <c r="O33" s="149"/>
      <c r="P33" s="149"/>
      <c r="Q33" s="149"/>
      <c r="R33" s="149"/>
      <c r="S33" s="149"/>
      <c r="T33" s="149"/>
      <c r="U33" s="150"/>
      <c r="V33" s="172" t="s">
        <v>0</v>
      </c>
      <c r="W33" s="181"/>
      <c r="X33" s="149"/>
      <c r="Y33" s="149"/>
      <c r="Z33" s="149"/>
      <c r="AA33" s="149"/>
      <c r="AB33" s="149"/>
      <c r="AC33" s="149"/>
      <c r="AD33" s="150"/>
      <c r="AF33" s="59" t="s">
        <v>27</v>
      </c>
      <c r="AG33" s="83" t="str">
        <f>IF(L34="",N31&amp;" "&amp;X31,"")</f>
        <v xml:space="preserve"> </v>
      </c>
      <c r="AH33" s="56" t="s">
        <v>76</v>
      </c>
      <c r="AI33" s="56" t="s">
        <v>44</v>
      </c>
      <c r="AJ33" s="56"/>
    </row>
    <row r="34" spans="3:36" ht="27.75" customHeight="1">
      <c r="C34" s="145" t="s">
        <v>71</v>
      </c>
      <c r="D34" s="146"/>
      <c r="E34" s="146"/>
      <c r="F34" s="146"/>
      <c r="G34" s="146"/>
      <c r="H34" s="146"/>
      <c r="I34" s="146"/>
      <c r="J34" s="146"/>
      <c r="K34" s="147"/>
      <c r="L34" s="202"/>
      <c r="M34" s="203"/>
      <c r="N34" s="203"/>
      <c r="O34" s="203"/>
      <c r="P34" s="203"/>
      <c r="Q34" s="203"/>
      <c r="R34" s="204"/>
      <c r="S34" s="205"/>
      <c r="T34" s="203"/>
      <c r="U34" s="203"/>
      <c r="V34" s="203"/>
      <c r="W34" s="203"/>
      <c r="X34" s="203"/>
      <c r="Y34" s="204"/>
      <c r="Z34" s="203"/>
      <c r="AA34" s="203"/>
      <c r="AB34" s="203"/>
      <c r="AC34" s="203"/>
      <c r="AD34" s="206"/>
      <c r="AH34" s="56" t="s">
        <v>77</v>
      </c>
      <c r="AI34" s="56" t="s">
        <v>43</v>
      </c>
      <c r="AJ34" s="56"/>
    </row>
    <row r="35" spans="3:36" ht="13.5" customHeight="1">
      <c r="C35" s="145"/>
      <c r="D35" s="146"/>
      <c r="E35" s="146"/>
      <c r="F35" s="146"/>
      <c r="G35" s="146"/>
      <c r="H35" s="146"/>
      <c r="I35" s="146"/>
      <c r="J35" s="146"/>
      <c r="K35" s="147"/>
      <c r="L35" s="207" t="s">
        <v>4</v>
      </c>
      <c r="M35" s="196"/>
      <c r="N35" s="196"/>
      <c r="O35" s="196"/>
      <c r="P35" s="196"/>
      <c r="Q35" s="196"/>
      <c r="R35" s="197"/>
      <c r="S35" s="195" t="s">
        <v>0</v>
      </c>
      <c r="T35" s="196"/>
      <c r="U35" s="196"/>
      <c r="V35" s="196"/>
      <c r="W35" s="196"/>
      <c r="X35" s="196"/>
      <c r="Y35" s="197"/>
      <c r="Z35" s="196" t="s">
        <v>1</v>
      </c>
      <c r="AA35" s="196"/>
      <c r="AB35" s="196"/>
      <c r="AC35" s="196"/>
      <c r="AD35" s="198"/>
      <c r="AH35" s="56" t="s">
        <v>78</v>
      </c>
      <c r="AI35" s="56" t="s">
        <v>45</v>
      </c>
      <c r="AJ35" s="56"/>
    </row>
    <row r="36" spans="3:36" ht="22.5" customHeight="1">
      <c r="C36" s="145" t="s">
        <v>63</v>
      </c>
      <c r="D36" s="146"/>
      <c r="E36" s="146"/>
      <c r="F36" s="146"/>
      <c r="G36" s="146"/>
      <c r="H36" s="146"/>
      <c r="I36" s="146"/>
      <c r="J36" s="146"/>
      <c r="K36" s="147"/>
      <c r="L36" s="199"/>
      <c r="M36" s="153"/>
      <c r="N36" s="153"/>
      <c r="O36" s="153"/>
      <c r="P36" s="153"/>
      <c r="Q36" s="153"/>
      <c r="R36" s="200"/>
      <c r="S36" s="232"/>
      <c r="T36" s="153"/>
      <c r="U36" s="153"/>
      <c r="V36" s="153"/>
      <c r="W36" s="153"/>
      <c r="X36" s="153"/>
      <c r="Y36" s="233"/>
      <c r="Z36" s="153"/>
      <c r="AA36" s="153"/>
      <c r="AB36" s="153"/>
      <c r="AC36" s="153"/>
      <c r="AD36" s="154"/>
      <c r="AH36" s="56"/>
      <c r="AI36" s="56"/>
      <c r="AJ36" s="56"/>
    </row>
    <row r="37" spans="3:36" ht="17.45" customHeight="1">
      <c r="C37" s="186" t="s">
        <v>133</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8"/>
      <c r="AG37" s="58"/>
    </row>
    <row r="38" spans="3:36" ht="25.5" customHeight="1" thickBot="1">
      <c r="C38" s="186"/>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8"/>
      <c r="AG38" s="80" t="s">
        <v>86</v>
      </c>
    </row>
    <row r="39" spans="3:36" ht="31.9" customHeight="1" thickBot="1">
      <c r="C39" s="95"/>
      <c r="D39" s="96"/>
      <c r="E39" s="97"/>
      <c r="F39" s="96"/>
      <c r="G39" s="254" t="s">
        <v>129</v>
      </c>
      <c r="H39" s="254"/>
      <c r="I39" s="254"/>
      <c r="J39" s="254"/>
      <c r="K39" s="254"/>
      <c r="L39" s="255"/>
      <c r="M39" s="254" t="str">
        <f>IF(LEN(T39)&lt;3,"",(IF(LEN(T39)&gt;18,"abbreviate your name to 18 letters or less",LEN(T39))))</f>
        <v/>
      </c>
      <c r="N39" s="254"/>
      <c r="O39" s="254"/>
      <c r="P39" s="254"/>
      <c r="Q39" s="254"/>
      <c r="R39" s="255"/>
      <c r="S39" s="98" t="s">
        <v>130</v>
      </c>
      <c r="T39" s="256" t="str">
        <f>IF(S34="",L34&amp;" "&amp;Z34,L34&amp;" "&amp;S34&amp;" "&amp;Z34)</f>
        <v xml:space="preserve"> </v>
      </c>
      <c r="U39" s="257"/>
      <c r="V39" s="257"/>
      <c r="W39" s="257"/>
      <c r="X39" s="257"/>
      <c r="Y39" s="257"/>
      <c r="Z39" s="257"/>
      <c r="AA39" s="257"/>
      <c r="AB39" s="257"/>
      <c r="AC39" s="257"/>
      <c r="AD39" s="258"/>
      <c r="AF39" s="59" t="s">
        <v>27</v>
      </c>
      <c r="AG39" s="99" t="str">
        <f>IF(L34="","",IF(M39="abbreviate your name to 18 letters or less","ERROR",T39))</f>
        <v/>
      </c>
    </row>
    <row r="40" spans="3:36" s="62" customFormat="1" ht="8.25" customHeight="1">
      <c r="C40" s="63"/>
      <c r="D40" s="63"/>
      <c r="E40" s="63"/>
      <c r="F40" s="63"/>
      <c r="G40" s="63"/>
      <c r="H40" s="63"/>
      <c r="I40" s="63"/>
      <c r="J40" s="63"/>
      <c r="K40" s="63"/>
      <c r="L40" s="63"/>
      <c r="M40" s="64"/>
      <c r="N40" s="64"/>
      <c r="O40" s="64"/>
      <c r="P40" s="64"/>
      <c r="Q40" s="64"/>
      <c r="R40" s="64"/>
      <c r="S40" s="64"/>
      <c r="T40" s="64"/>
      <c r="U40" s="64"/>
      <c r="V40" s="64"/>
      <c r="W40" s="64"/>
      <c r="X40" s="64"/>
      <c r="Y40" s="64"/>
      <c r="Z40" s="64"/>
      <c r="AA40" s="64"/>
      <c r="AB40" s="64"/>
      <c r="AC40" s="64"/>
      <c r="AD40" s="64"/>
    </row>
    <row r="41" spans="3:36" s="50" customFormat="1" ht="22.5" customHeight="1">
      <c r="C41" s="191" t="s">
        <v>65</v>
      </c>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row>
    <row r="42" spans="3:36" s="50" customFormat="1" ht="30.75" customHeight="1">
      <c r="C42" s="193" t="s">
        <v>66</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row>
    <row r="43" spans="3:36" s="50" customFormat="1" ht="9" customHeight="1">
      <c r="C43" s="65" t="s">
        <v>2</v>
      </c>
    </row>
    <row r="44" spans="3:36" ht="27.75" customHeight="1">
      <c r="C44" s="220" t="s">
        <v>67</v>
      </c>
      <c r="D44" s="220"/>
      <c r="E44" s="220"/>
      <c r="F44" s="220"/>
      <c r="G44" s="220"/>
      <c r="H44" s="221"/>
      <c r="I44" s="221"/>
      <c r="J44" s="221"/>
      <c r="K44" s="221"/>
      <c r="L44" s="221"/>
      <c r="M44" s="221"/>
      <c r="N44" s="221"/>
      <c r="O44" s="222" t="s">
        <v>68</v>
      </c>
      <c r="P44" s="222"/>
      <c r="Q44" s="222"/>
      <c r="R44" s="222"/>
      <c r="S44" s="222"/>
      <c r="T44" s="222"/>
      <c r="U44" s="222"/>
      <c r="V44" s="222"/>
      <c r="W44" s="222"/>
      <c r="X44" s="234"/>
      <c r="Y44" s="234"/>
      <c r="Z44" s="234"/>
      <c r="AA44" s="234"/>
      <c r="AB44" s="234"/>
      <c r="AC44" s="234"/>
      <c r="AD44" s="234"/>
    </row>
    <row r="45" spans="3:36" s="50" customFormat="1" ht="14.45" customHeight="1">
      <c r="C45" s="55"/>
    </row>
    <row r="46" spans="3:36" ht="26.25" customHeight="1">
      <c r="C46" s="208" t="s">
        <v>69</v>
      </c>
      <c r="D46" s="208"/>
      <c r="E46" s="208"/>
      <c r="F46" s="208"/>
      <c r="G46" s="209"/>
      <c r="H46" s="209"/>
      <c r="I46" s="209"/>
      <c r="J46" s="209"/>
      <c r="K46" s="209"/>
      <c r="L46" s="210" t="s">
        <v>103</v>
      </c>
      <c r="M46" s="210"/>
      <c r="N46" s="210"/>
      <c r="O46" s="210"/>
      <c r="P46" s="210"/>
      <c r="Q46" s="211"/>
      <c r="R46" s="211"/>
      <c r="S46" s="211"/>
      <c r="T46" s="211"/>
      <c r="U46" s="211"/>
      <c r="V46" s="211"/>
      <c r="W46" s="211"/>
      <c r="X46" s="211"/>
      <c r="Y46" s="211"/>
      <c r="Z46" s="211"/>
      <c r="AA46" s="211"/>
      <c r="AB46" s="211"/>
      <c r="AC46" s="211"/>
      <c r="AD46" s="211"/>
    </row>
    <row r="47" spans="3:36" s="50" customFormat="1" ht="36.75" customHeight="1">
      <c r="C47" s="223" t="s">
        <v>121</v>
      </c>
      <c r="D47" s="224"/>
      <c r="E47" s="224"/>
      <c r="F47" s="224"/>
      <c r="G47" s="224"/>
      <c r="H47" s="224"/>
      <c r="I47" s="225"/>
      <c r="J47" s="226"/>
      <c r="K47" s="227"/>
      <c r="L47" s="227"/>
      <c r="M47" s="227"/>
      <c r="N47" s="227"/>
      <c r="O47" s="227"/>
      <c r="P47" s="227"/>
      <c r="Q47" s="227"/>
      <c r="R47" s="227"/>
      <c r="S47" s="228"/>
    </row>
    <row r="48" spans="3:36" ht="3.75" customHeight="1">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3:18" ht="18">
      <c r="C49" s="66"/>
      <c r="D49" s="67"/>
      <c r="Q49" s="68"/>
      <c r="R49" s="68" t="s">
        <v>82</v>
      </c>
    </row>
    <row r="50" spans="3:18">
      <c r="C50" s="66"/>
      <c r="D50" s="67"/>
    </row>
    <row r="51" spans="3:18">
      <c r="C51" s="66"/>
    </row>
    <row r="52" spans="3:18">
      <c r="C52" s="66"/>
    </row>
    <row r="53" spans="3:18">
      <c r="C53" s="66"/>
    </row>
    <row r="54" spans="3:18">
      <c r="C54" s="66"/>
      <c r="D54" s="53"/>
    </row>
    <row r="55" spans="3:18">
      <c r="C55" s="66"/>
      <c r="D55" s="69"/>
    </row>
    <row r="56" spans="3:18">
      <c r="D56" s="53"/>
    </row>
  </sheetData>
  <sheetProtection selectLockedCells="1"/>
  <mergeCells count="84">
    <mergeCell ref="M39:R39"/>
    <mergeCell ref="T39:AD39"/>
    <mergeCell ref="G39:L39"/>
    <mergeCell ref="L29:V29"/>
    <mergeCell ref="W29:Z29"/>
    <mergeCell ref="AA29:AD29"/>
    <mergeCell ref="C29:H29"/>
    <mergeCell ref="I29:K29"/>
    <mergeCell ref="AA30:AD30"/>
    <mergeCell ref="C31:K31"/>
    <mergeCell ref="L31:M31"/>
    <mergeCell ref="N31:U31"/>
    <mergeCell ref="V31:W31"/>
    <mergeCell ref="X31:AD31"/>
    <mergeCell ref="C32:K32"/>
    <mergeCell ref="L32:M32"/>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26:K26"/>
    <mergeCell ref="C30:K30"/>
    <mergeCell ref="L30:V30"/>
    <mergeCell ref="W30:Z30"/>
    <mergeCell ref="C28:K28"/>
    <mergeCell ref="L28:AD28"/>
    <mergeCell ref="N32:U32"/>
    <mergeCell ref="V32:W32"/>
    <mergeCell ref="X32:AD32"/>
    <mergeCell ref="X44:AD44"/>
    <mergeCell ref="T2:W2"/>
    <mergeCell ref="Y2:AA2"/>
    <mergeCell ref="AB2:AG2"/>
    <mergeCell ref="R2:S2"/>
    <mergeCell ref="F2:P2"/>
    <mergeCell ref="L35:R35"/>
    <mergeCell ref="S34:Y34"/>
    <mergeCell ref="S35:Y35"/>
    <mergeCell ref="Z34:AD34"/>
    <mergeCell ref="Z35:AD35"/>
    <mergeCell ref="C27:K27"/>
    <mergeCell ref="L27:AD27"/>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L34:R3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Z36:AD36"/>
  </mergeCells>
  <phoneticPr fontId="30"/>
  <conditionalFormatting sqref="C37:AD38">
    <cfRule type="expression" dxfId="28" priority="42">
      <formula>$L$34=""</formula>
    </cfRule>
  </conditionalFormatting>
  <conditionalFormatting sqref="C37:AD38">
    <cfRule type="expression" dxfId="27" priority="41">
      <formula>$L$34&lt;&gt;""</formula>
    </cfRule>
  </conditionalFormatting>
  <conditionalFormatting sqref="V24:AD24">
    <cfRule type="expression" dxfId="26" priority="2">
      <formula>$F$2="Application for Staff ID Card"&amp;CHAR(10)&amp; "(Full-Time Staff Members)"</formula>
    </cfRule>
  </conditionalFormatting>
  <conditionalFormatting sqref="C46:AD46">
    <cfRule type="expression" dxfId="25" priority="9">
      <formula>$F$2="Application for Staff ID Card"&amp;CHAR(10)&amp;"(Part-Time Staff Members)"</formula>
    </cfRule>
    <cfRule type="expression" dxfId="24" priority="10">
      <formula>$F$2="Application for Staff ID Card"&amp;CHAR(10)&amp;"(Full-Time Staff Members)"</formula>
    </cfRule>
  </conditionalFormatting>
  <conditionalFormatting sqref="C47:T48">
    <cfRule type="expression" dxfId="23" priority="30">
      <formula>$F$2="Application for Staff ID Card"&amp;CHAR(10)&amp;"(Full-Time Staff Members)"</formula>
    </cfRule>
  </conditionalFormatting>
  <conditionalFormatting sqref="C47:U48">
    <cfRule type="expression" dxfId="22" priority="8">
      <formula>$F$2="Application for Staff ID Card"&amp;CHAR(10)&amp;"(Part-Time Staff Members)"</formula>
    </cfRule>
  </conditionalFormatting>
  <conditionalFormatting sqref="Y22:AD22">
    <cfRule type="containsBlanks" dxfId="21" priority="29">
      <formula>LEN(TRIM(Y22))=0</formula>
    </cfRule>
  </conditionalFormatting>
  <conditionalFormatting sqref="L23:S23">
    <cfRule type="containsBlanks" dxfId="20" priority="28">
      <formula>LEN(TRIM(L23))=0</formula>
    </cfRule>
  </conditionalFormatting>
  <conditionalFormatting sqref="Y23:AD23">
    <cfRule type="containsBlanks" dxfId="19" priority="27">
      <formula>LEN(TRIM(Y23))=0</formula>
    </cfRule>
  </conditionalFormatting>
  <conditionalFormatting sqref="L29 AA29">
    <cfRule type="containsBlanks" dxfId="18" priority="26">
      <formula>LEN(TRIM(L29))=0</formula>
    </cfRule>
  </conditionalFormatting>
  <conditionalFormatting sqref="L24:R24 V24:AD24 L27:AD28 L30:V30 AA30:AD30">
    <cfRule type="containsBlanks" dxfId="17" priority="25">
      <formula>LEN(TRIM(L24))=0</formula>
    </cfRule>
  </conditionalFormatting>
  <conditionalFormatting sqref="L34:R34 Z34:AD34 L36:R36 Z36:AD36">
    <cfRule type="containsBlanks" dxfId="16" priority="40">
      <formula>LEN(TRIM(L34))=0</formula>
    </cfRule>
  </conditionalFormatting>
  <conditionalFormatting sqref="S39:T39 C39:F39 M39">
    <cfRule type="expression" dxfId="15" priority="23">
      <formula>$L$34=""</formula>
    </cfRule>
  </conditionalFormatting>
  <conditionalFormatting sqref="M39:R39">
    <cfRule type="cellIs" dxfId="14" priority="20" operator="equal">
      <formula>"文字数オーバーです"</formula>
    </cfRule>
  </conditionalFormatting>
  <conditionalFormatting sqref="G39">
    <cfRule type="expression" dxfId="13" priority="19">
      <formula>$L$34=""</formula>
    </cfRule>
  </conditionalFormatting>
  <conditionalFormatting sqref="S36:Y36">
    <cfRule type="expression" dxfId="12" priority="24">
      <formula>$S$36&lt;&gt;""</formula>
    </cfRule>
    <cfRule type="expression" dxfId="11" priority="37">
      <formula>$S$34&lt;&gt;""</formula>
    </cfRule>
  </conditionalFormatting>
  <conditionalFormatting sqref="C24:AD24 C30:V30">
    <cfRule type="expression" dxfId="10" priority="15">
      <formula>$F$2="Reissue application for Staff ID Card"&amp;CHAR(10)&amp;"(Full-Time Staff Members)"</formula>
    </cfRule>
  </conditionalFormatting>
  <conditionalFormatting sqref="X44:AD44">
    <cfRule type="expression" dxfId="9" priority="11">
      <formula>$X$44&lt;&gt;""</formula>
    </cfRule>
    <cfRule type="expression" dxfId="8" priority="12">
      <formula>$X$44&lt;&gt;""</formula>
    </cfRule>
    <cfRule type="expression" dxfId="7" priority="13">
      <formula>IF($H$44&lt;&gt;"",IF($H$44="first time",FALSE,IF($H$44="Same number (Reissue application)",FALSE,TRUE)),TRUE)</formula>
    </cfRule>
  </conditionalFormatting>
  <conditionalFormatting sqref="Q46:AD46">
    <cfRule type="expression" priority="34">
      <formula>$Q$46&lt;&gt;""</formula>
    </cfRule>
    <cfRule type="expression" dxfId="6" priority="39">
      <formula>$G$46="Others"</formula>
    </cfRule>
  </conditionalFormatting>
  <conditionalFormatting sqref="J47:S47">
    <cfRule type="containsBlanks" dxfId="5" priority="31">
      <formula>LEN(TRIM(J47))=0</formula>
    </cfRule>
  </conditionalFormatting>
  <conditionalFormatting sqref="L26:AD26">
    <cfRule type="expression" dxfId="4" priority="6">
      <formula>$L$26&lt;&gt;""</formula>
    </cfRule>
    <cfRule type="expression" dxfId="3" priority="7">
      <formula>$L$25&lt;&gt;""</formula>
    </cfRule>
  </conditionalFormatting>
  <conditionalFormatting sqref="C30:V30">
    <cfRule type="expression" dxfId="2" priority="18">
      <formula>$F$2="Reissue application for Staff ID Card"&amp;CHAR(10)&amp;"(Part-Time Staff Members)"</formula>
    </cfRule>
  </conditionalFormatting>
  <conditionalFormatting sqref="C47:U47">
    <cfRule type="expression" dxfId="1" priority="3">
      <formula>$F$2="Reissue application for Staff ID Card"&amp;CHAR(10)&amp; "(Full-Time Staff Members)"</formula>
    </cfRule>
  </conditionalFormatting>
  <conditionalFormatting sqref="L25:AD25">
    <cfRule type="containsBlanks" dxfId="0" priority="1">
      <formula>LEN(TRIM(L25))=0</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formula1>
    </dataValidation>
    <dataValidation allowBlank="1" showInputMessage="1" showErrorMessage="1" prompt="Please indicate the name of your school, department, etc." sqref="C25:K25" xr:uid="{CA42D95B-DCA6-4816-94AB-92FA07DCDCA0}"/>
    <dataValidation allowBlank="1" showInputMessage="1" prompt="Please indicate the name of your school, department, etc." sqref="L25:AD25" xr:uid="{3503B6B0-0B06-4A3B-8694-996674BF1920}"/>
  </dataValidations>
  <hyperlinks>
    <hyperlink ref="Y2:AA2" r:id="rId1" display="Open the Submission Website" xr:uid="{74F911C6-7F16-44FC-84B2-1A39D7132C41}"/>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46" zoomScale="70" zoomScaleNormal="70" workbookViewId="0">
      <selection activeCell="A76" sqref="A76:XFD76"/>
    </sheetView>
  </sheetViews>
  <sheetFormatPr defaultRowHeight="13.5"/>
  <cols>
    <col min="1" max="1" width="27.625" style="42" customWidth="1"/>
    <col min="2" max="2" width="36.75" style="42" customWidth="1"/>
    <col min="3" max="3" width="61.625" style="42" customWidth="1"/>
    <col min="4" max="4" width="19.5" style="42" customWidth="1"/>
    <col min="5" max="5" width="22.75" style="42" customWidth="1"/>
    <col min="6" max="16384" width="9" style="42"/>
  </cols>
  <sheetData>
    <row r="2" spans="1:6">
      <c r="B2" s="86" t="s">
        <v>122</v>
      </c>
      <c r="C2" s="84" t="s">
        <v>92</v>
      </c>
      <c r="D2" s="84"/>
      <c r="E2" s="84" t="s">
        <v>31</v>
      </c>
    </row>
    <row r="3" spans="1:6" ht="27">
      <c r="A3" s="85" t="s">
        <v>93</v>
      </c>
      <c r="B3" s="106" t="s">
        <v>144</v>
      </c>
      <c r="C3" s="85" t="s">
        <v>107</v>
      </c>
      <c r="D3" s="85" t="str">
        <f>B3&amp;C3</f>
        <v>Application for Staff ID Card
(Regular Staff  Members)School of Science</v>
      </c>
      <c r="E3" s="104" t="s">
        <v>139</v>
      </c>
    </row>
    <row r="4" spans="1:6" ht="27">
      <c r="A4" s="85" t="s">
        <v>94</v>
      </c>
      <c r="B4" s="106" t="s">
        <v>144</v>
      </c>
      <c r="C4" s="85" t="s">
        <v>108</v>
      </c>
      <c r="D4" s="85" t="str">
        <f t="shared" ref="D4:D22" si="0">B4&amp;C4</f>
        <v>Application for Staff ID Card
(Regular Staff  Members)School of Engineering</v>
      </c>
      <c r="E4" s="104" t="s">
        <v>139</v>
      </c>
    </row>
    <row r="5" spans="1:6" ht="27">
      <c r="A5" s="85" t="s">
        <v>95</v>
      </c>
      <c r="B5" s="106" t="s">
        <v>144</v>
      </c>
      <c r="C5" s="85" t="s">
        <v>148</v>
      </c>
      <c r="D5" s="85" t="str">
        <f t="shared" si="0"/>
        <v>Application for Staff ID Card
(Regular Staff  Members)School of Materials and Chemical Technology</v>
      </c>
      <c r="E5" s="104" t="s">
        <v>139</v>
      </c>
    </row>
    <row r="6" spans="1:6" ht="27">
      <c r="A6" s="85" t="s">
        <v>96</v>
      </c>
      <c r="B6" s="106" t="s">
        <v>144</v>
      </c>
      <c r="C6" s="85" t="s">
        <v>109</v>
      </c>
      <c r="D6" s="85" t="str">
        <f t="shared" si="0"/>
        <v>Application for Staff ID Card
(Regular Staff  Members)School of Computing</v>
      </c>
      <c r="E6" s="104" t="s">
        <v>139</v>
      </c>
    </row>
    <row r="7" spans="1:6" ht="27">
      <c r="A7" s="85" t="s">
        <v>98</v>
      </c>
      <c r="B7" s="106" t="s">
        <v>144</v>
      </c>
      <c r="C7" s="85" t="s">
        <v>111</v>
      </c>
      <c r="D7" s="85" t="str">
        <f t="shared" si="0"/>
        <v>Application for Staff ID Card
(Regular Staff  Members)School of Environment and Society</v>
      </c>
      <c r="E7" s="104" t="s">
        <v>139</v>
      </c>
    </row>
    <row r="8" spans="1:6" ht="27">
      <c r="A8" s="85" t="s">
        <v>97</v>
      </c>
      <c r="B8" s="106" t="s">
        <v>144</v>
      </c>
      <c r="C8" s="85" t="s">
        <v>110</v>
      </c>
      <c r="D8" s="85" t="str">
        <f t="shared" si="0"/>
        <v>Application for Staff ID Card
(Regular Staff  Members)School of Life Science and Technology</v>
      </c>
      <c r="E8" s="93" t="s">
        <v>138</v>
      </c>
    </row>
    <row r="9" spans="1:6" ht="27">
      <c r="A9" s="85" t="s">
        <v>99</v>
      </c>
      <c r="B9" s="106" t="s">
        <v>144</v>
      </c>
      <c r="C9" s="85" t="s">
        <v>112</v>
      </c>
      <c r="D9" s="85" t="str">
        <f t="shared" si="0"/>
        <v>Application for Staff ID Card
(Regular Staff  Members)Institute for Liberal Arts</v>
      </c>
      <c r="E9" s="104" t="s">
        <v>139</v>
      </c>
    </row>
    <row r="10" spans="1:6" ht="27">
      <c r="A10" s="85" t="s">
        <v>100</v>
      </c>
      <c r="B10" s="106" t="s">
        <v>144</v>
      </c>
      <c r="C10" s="85" t="s">
        <v>149</v>
      </c>
      <c r="D10" s="85" t="str">
        <f t="shared" si="0"/>
        <v xml:space="preserve">Application for Staff ID Card
(Regular Staff  Members)Institute of Innovative Research	</v>
      </c>
      <c r="E10" s="93" t="s">
        <v>138</v>
      </c>
    </row>
    <row r="11" spans="1:6" ht="27">
      <c r="A11" s="104" t="s">
        <v>198</v>
      </c>
      <c r="B11" s="106" t="s">
        <v>144</v>
      </c>
      <c r="C11" s="119" t="s">
        <v>199</v>
      </c>
      <c r="D11" s="85" t="str">
        <f t="shared" ref="D11" si="1">B11&amp;C11</f>
        <v>Application for Staff ID Card
(Regular Staff  Members)International Research Frontiers Initiative</v>
      </c>
      <c r="E11" s="93" t="s">
        <v>138</v>
      </c>
    </row>
    <row r="12" spans="1:6" ht="27">
      <c r="A12" s="85" t="s">
        <v>150</v>
      </c>
      <c r="B12" s="106" t="s">
        <v>144</v>
      </c>
      <c r="C12" s="85" t="s">
        <v>151</v>
      </c>
      <c r="D12" s="85" t="str">
        <f t="shared" si="0"/>
        <v>Application for Staff ID Card
(Regular Staff  Members)Earth-Life Science Institute</v>
      </c>
      <c r="E12" s="103" t="s">
        <v>137</v>
      </c>
    </row>
    <row r="13" spans="1:6" ht="27">
      <c r="A13" s="104" t="s">
        <v>196</v>
      </c>
      <c r="B13" s="106" t="s">
        <v>144</v>
      </c>
      <c r="C13" s="119" t="s">
        <v>197</v>
      </c>
      <c r="D13" s="85" t="str">
        <f t="shared" si="0"/>
        <v>Application for Staff ID Card
(Regular Staff  Members)MDX Research Center for Element Strategy</v>
      </c>
      <c r="E13" s="93" t="s">
        <v>138</v>
      </c>
    </row>
    <row r="14" spans="1:6" ht="27">
      <c r="A14" s="85" t="s">
        <v>152</v>
      </c>
      <c r="B14" s="106" t="s">
        <v>144</v>
      </c>
      <c r="C14" s="85" t="s">
        <v>135</v>
      </c>
      <c r="D14" s="85" t="str">
        <f t="shared" si="0"/>
        <v>Application for Staff ID Card
(Regular Staff  Members)Tokyo Tech High School of Science and Technology</v>
      </c>
      <c r="E14" s="103" t="s">
        <v>137</v>
      </c>
    </row>
    <row r="15" spans="1:6" ht="27">
      <c r="A15" s="85" t="s">
        <v>153</v>
      </c>
      <c r="B15" s="106" t="s">
        <v>144</v>
      </c>
      <c r="C15" s="85" t="s">
        <v>154</v>
      </c>
      <c r="D15" s="85" t="str">
        <f t="shared" si="0"/>
        <v>Application for Staff ID Card
(Regular Staff  Members)Radiation Research and Management Center</v>
      </c>
      <c r="E15" s="93" t="s">
        <v>138</v>
      </c>
    </row>
    <row r="16" spans="1:6" ht="27">
      <c r="A16" s="85" t="s">
        <v>155</v>
      </c>
      <c r="B16" s="106" t="s">
        <v>144</v>
      </c>
      <c r="C16" s="85" t="s">
        <v>156</v>
      </c>
      <c r="D16" s="85" t="str">
        <f t="shared" si="0"/>
        <v>Application for Staff ID Card
(Regular Staff  Members)Strategic Management Office</v>
      </c>
      <c r="E16" s="103" t="s">
        <v>137</v>
      </c>
      <c r="F16" s="88"/>
    </row>
    <row r="17" spans="1:6" ht="27.75" thickBot="1">
      <c r="A17" s="85" t="s">
        <v>157</v>
      </c>
      <c r="B17" s="106" t="s">
        <v>140</v>
      </c>
      <c r="C17" s="85" t="s">
        <v>158</v>
      </c>
      <c r="D17" s="85" t="str">
        <f t="shared" si="0"/>
        <v>Application for Staff ID Card
(Regular Staff  Members)Office of Education and International Cooperation</v>
      </c>
      <c r="E17" s="103" t="s">
        <v>137</v>
      </c>
      <c r="F17" s="89"/>
    </row>
    <row r="18" spans="1:6" ht="15" customHeight="1" thickTop="1">
      <c r="A18" s="85" t="s">
        <v>159</v>
      </c>
      <c r="B18" s="106" t="s">
        <v>144</v>
      </c>
      <c r="C18" s="85" t="s">
        <v>160</v>
      </c>
      <c r="D18" s="85" t="str">
        <f t="shared" si="0"/>
        <v>Application for Staff ID Card
(Regular Staff  Members)Office of Research and Innovation</v>
      </c>
      <c r="E18" s="103" t="s">
        <v>137</v>
      </c>
    </row>
    <row r="19" spans="1:6" ht="14.25" customHeight="1">
      <c r="A19" s="85" t="s">
        <v>161</v>
      </c>
      <c r="B19" s="106" t="s">
        <v>144</v>
      </c>
      <c r="C19" s="85" t="s">
        <v>162</v>
      </c>
      <c r="D19" s="85" t="str">
        <f t="shared" si="0"/>
        <v>Application for Staff ID Card
(Regular Staff  Members)Office of Campus Management</v>
      </c>
      <c r="E19" s="103" t="s">
        <v>137</v>
      </c>
    </row>
    <row r="20" spans="1:6" ht="14.25" customHeight="1">
      <c r="A20" s="85" t="s">
        <v>163</v>
      </c>
      <c r="B20" s="106" t="s">
        <v>144</v>
      </c>
      <c r="C20" s="85" t="s">
        <v>164</v>
      </c>
      <c r="D20" s="85" t="str">
        <f t="shared" si="0"/>
        <v>Application for Staff ID Card
(Regular Staff  Members)Administrative Departments</v>
      </c>
      <c r="E20" s="103" t="s">
        <v>137</v>
      </c>
    </row>
    <row r="21" spans="1:6" ht="14.25" customHeight="1">
      <c r="A21" s="85" t="s">
        <v>165</v>
      </c>
      <c r="B21" s="106" t="s">
        <v>144</v>
      </c>
      <c r="C21" s="85" t="s">
        <v>166</v>
      </c>
      <c r="D21" s="85" t="str">
        <f t="shared" si="0"/>
        <v>Application for Staff ID Card
(Regular Staff  Members)Open Facility Center</v>
      </c>
      <c r="E21" s="103" t="s">
        <v>137</v>
      </c>
    </row>
    <row r="22" spans="1:6" ht="14.25" customHeight="1" thickBot="1">
      <c r="A22" s="90" t="s">
        <v>167</v>
      </c>
      <c r="B22" s="107" t="s">
        <v>144</v>
      </c>
      <c r="C22" s="90" t="s">
        <v>78</v>
      </c>
      <c r="D22" s="85" t="str">
        <f t="shared" si="0"/>
        <v>Application for Staff ID Card
(Regular Staff  Members)Others</v>
      </c>
      <c r="E22" s="108" t="s">
        <v>139</v>
      </c>
    </row>
    <row r="23" spans="1:6" ht="14.25" customHeight="1" thickTop="1">
      <c r="A23" s="87" t="s">
        <v>93</v>
      </c>
      <c r="B23" s="109" t="s">
        <v>145</v>
      </c>
      <c r="C23" s="87" t="s">
        <v>168</v>
      </c>
      <c r="D23" s="87" t="str">
        <f>B23&amp;C23</f>
        <v>Reissue application for Staff ID Card
(Regular Staff  Members)School of Science</v>
      </c>
      <c r="E23" s="87" t="s">
        <v>123</v>
      </c>
    </row>
    <row r="24" spans="1:6" ht="14.25" customHeight="1">
      <c r="A24" s="85" t="s">
        <v>94</v>
      </c>
      <c r="B24" s="106" t="s">
        <v>145</v>
      </c>
      <c r="C24" s="85" t="s">
        <v>169</v>
      </c>
      <c r="D24" s="85" t="str">
        <f t="shared" ref="D24:D42" si="2">B24&amp;C24</f>
        <v>Reissue application for Staff ID Card
(Regular Staff  Members)School of Engineering</v>
      </c>
      <c r="E24" s="85" t="s">
        <v>123</v>
      </c>
    </row>
    <row r="25" spans="1:6" ht="14.25" customHeight="1">
      <c r="A25" s="85" t="s">
        <v>95</v>
      </c>
      <c r="B25" s="106" t="s">
        <v>145</v>
      </c>
      <c r="C25" s="85" t="s">
        <v>170</v>
      </c>
      <c r="D25" s="85" t="str">
        <f t="shared" si="2"/>
        <v>Reissue application for Staff ID Card
(Regular Staff  Members)School of Materials and Chemical Technology</v>
      </c>
      <c r="E25" s="85" t="s">
        <v>123</v>
      </c>
    </row>
    <row r="26" spans="1:6" ht="14.25" customHeight="1">
      <c r="A26" s="85" t="s">
        <v>96</v>
      </c>
      <c r="B26" s="106" t="s">
        <v>145</v>
      </c>
      <c r="C26" s="85" t="s">
        <v>171</v>
      </c>
      <c r="D26" s="85" t="str">
        <f t="shared" si="2"/>
        <v>Reissue application for Staff ID Card
(Regular Staff  Members)School of Computing</v>
      </c>
      <c r="E26" s="85" t="s">
        <v>123</v>
      </c>
    </row>
    <row r="27" spans="1:6" ht="14.25" customHeight="1">
      <c r="A27" s="85" t="s">
        <v>98</v>
      </c>
      <c r="B27" s="106" t="s">
        <v>145</v>
      </c>
      <c r="C27" s="85" t="s">
        <v>172</v>
      </c>
      <c r="D27" s="85" t="str">
        <f t="shared" si="2"/>
        <v>Reissue application for Staff ID Card
(Regular Staff  Members)School of Environment and Society</v>
      </c>
      <c r="E27" s="85" t="s">
        <v>123</v>
      </c>
    </row>
    <row r="28" spans="1:6" ht="14.25" customHeight="1">
      <c r="A28" s="85" t="s">
        <v>97</v>
      </c>
      <c r="B28" s="106" t="s">
        <v>145</v>
      </c>
      <c r="C28" s="85" t="s">
        <v>173</v>
      </c>
      <c r="D28" s="85" t="str">
        <f t="shared" si="2"/>
        <v>Reissue application for Staff ID Card
(Regular Staff  Members)School of Life Science and Technology</v>
      </c>
      <c r="E28" s="93" t="s">
        <v>138</v>
      </c>
    </row>
    <row r="29" spans="1:6" ht="14.25" customHeight="1">
      <c r="A29" s="85" t="s">
        <v>99</v>
      </c>
      <c r="B29" s="106" t="s">
        <v>145</v>
      </c>
      <c r="C29" s="85" t="s">
        <v>174</v>
      </c>
      <c r="D29" s="85" t="str">
        <f t="shared" si="2"/>
        <v>Reissue application for Staff ID Card
(Regular Staff  Members)Institute for Liberal Arts</v>
      </c>
      <c r="E29" s="85" t="s">
        <v>123</v>
      </c>
    </row>
    <row r="30" spans="1:6" ht="14.25" customHeight="1">
      <c r="A30" s="85" t="s">
        <v>100</v>
      </c>
      <c r="B30" s="106" t="s">
        <v>145</v>
      </c>
      <c r="C30" s="85" t="s">
        <v>175</v>
      </c>
      <c r="D30" s="85" t="str">
        <f t="shared" si="2"/>
        <v xml:space="preserve">Reissue application for Staff ID Card
(Regular Staff  Members)Institute of Innovative Research	</v>
      </c>
      <c r="E30" s="93" t="s">
        <v>138</v>
      </c>
    </row>
    <row r="31" spans="1:6" ht="14.25" customHeight="1" thickBot="1">
      <c r="A31" s="104" t="s">
        <v>198</v>
      </c>
      <c r="B31" s="106" t="s">
        <v>145</v>
      </c>
      <c r="C31" s="119" t="s">
        <v>199</v>
      </c>
      <c r="D31" s="85" t="str">
        <f t="shared" ref="D31" si="3">B31&amp;C31</f>
        <v>Reissue application for Staff ID Card
(Regular Staff  Members)International Research Frontiers Initiative</v>
      </c>
      <c r="E31" s="93" t="s">
        <v>138</v>
      </c>
      <c r="F31" s="89"/>
    </row>
    <row r="32" spans="1:6" ht="14.25" customHeight="1" thickTop="1">
      <c r="A32" s="85" t="s">
        <v>150</v>
      </c>
      <c r="B32" s="106" t="s">
        <v>145</v>
      </c>
      <c r="C32" s="85" t="s">
        <v>176</v>
      </c>
      <c r="D32" s="85" t="str">
        <f t="shared" si="2"/>
        <v>Reissue application for Staff ID Card
(Regular Staff  Members)Earth-Life Science Institute</v>
      </c>
      <c r="E32" s="85" t="s">
        <v>123</v>
      </c>
      <c r="F32" s="88"/>
    </row>
    <row r="33" spans="1:6" ht="14.25" customHeight="1" thickBot="1">
      <c r="A33" s="104" t="s">
        <v>196</v>
      </c>
      <c r="B33" s="106" t="s">
        <v>145</v>
      </c>
      <c r="C33" s="119" t="s">
        <v>197</v>
      </c>
      <c r="D33" s="85" t="str">
        <f t="shared" si="2"/>
        <v>Reissue application for Staff ID Card
(Regular Staff  Members)MDX Research Center for Element Strategy</v>
      </c>
      <c r="E33" s="93" t="s">
        <v>138</v>
      </c>
      <c r="F33" s="89"/>
    </row>
    <row r="34" spans="1:6" ht="27.75" thickTop="1">
      <c r="A34" s="85" t="s">
        <v>152</v>
      </c>
      <c r="B34" s="106" t="s">
        <v>145</v>
      </c>
      <c r="C34" s="85" t="s">
        <v>134</v>
      </c>
      <c r="D34" s="85" t="str">
        <f t="shared" si="2"/>
        <v>Reissue application for Staff ID Card
(Regular Staff  Members)Tokyo Tech High School of Science and Technology</v>
      </c>
      <c r="E34" s="85" t="s">
        <v>123</v>
      </c>
    </row>
    <row r="35" spans="1:6" ht="27">
      <c r="A35" s="85" t="s">
        <v>153</v>
      </c>
      <c r="B35" s="106" t="s">
        <v>145</v>
      </c>
      <c r="C35" s="85" t="s">
        <v>177</v>
      </c>
      <c r="D35" s="85" t="str">
        <f t="shared" si="2"/>
        <v>Reissue application for Staff ID Card
(Regular Staff  Members)Radiation Research and Management Center</v>
      </c>
      <c r="E35" s="93" t="s">
        <v>138</v>
      </c>
    </row>
    <row r="36" spans="1:6" ht="27">
      <c r="A36" s="85" t="s">
        <v>155</v>
      </c>
      <c r="B36" s="106" t="s">
        <v>145</v>
      </c>
      <c r="C36" s="85" t="s">
        <v>178</v>
      </c>
      <c r="D36" s="85" t="str">
        <f t="shared" si="2"/>
        <v>Reissue application for Staff ID Card
(Regular Staff  Members)Strategic Management Office</v>
      </c>
      <c r="E36" s="85" t="s">
        <v>123</v>
      </c>
    </row>
    <row r="37" spans="1:6" ht="27">
      <c r="A37" s="85" t="s">
        <v>157</v>
      </c>
      <c r="B37" s="106" t="s">
        <v>145</v>
      </c>
      <c r="C37" s="85" t="s">
        <v>179</v>
      </c>
      <c r="D37" s="85" t="str">
        <f t="shared" si="2"/>
        <v>Reissue application for Staff ID Card
(Regular Staff  Members)Office of Education and International Cooperation</v>
      </c>
      <c r="E37" s="85" t="s">
        <v>123</v>
      </c>
    </row>
    <row r="38" spans="1:6" ht="27">
      <c r="A38" s="85" t="s">
        <v>159</v>
      </c>
      <c r="B38" s="106" t="s">
        <v>145</v>
      </c>
      <c r="C38" s="85" t="s">
        <v>180</v>
      </c>
      <c r="D38" s="85" t="str">
        <f t="shared" si="2"/>
        <v>Reissue application for Staff ID Card
(Regular Staff  Members)Office of Research and Innovation</v>
      </c>
      <c r="E38" s="85" t="s">
        <v>123</v>
      </c>
    </row>
    <row r="39" spans="1:6" ht="27">
      <c r="A39" s="85" t="s">
        <v>161</v>
      </c>
      <c r="B39" s="106" t="s">
        <v>145</v>
      </c>
      <c r="C39" s="85" t="s">
        <v>181</v>
      </c>
      <c r="D39" s="85" t="str">
        <f t="shared" si="2"/>
        <v>Reissue application for Staff ID Card
(Regular Staff  Members)Office of Campus Management</v>
      </c>
      <c r="E39" s="85" t="s">
        <v>123</v>
      </c>
    </row>
    <row r="40" spans="1:6" ht="27">
      <c r="A40" s="85" t="s">
        <v>163</v>
      </c>
      <c r="B40" s="106" t="s">
        <v>145</v>
      </c>
      <c r="C40" s="85" t="s">
        <v>164</v>
      </c>
      <c r="D40" s="85" t="str">
        <f t="shared" si="2"/>
        <v>Reissue application for Staff ID Card
(Regular Staff  Members)Administrative Departments</v>
      </c>
      <c r="E40" s="85" t="s">
        <v>123</v>
      </c>
    </row>
    <row r="41" spans="1:6" ht="27">
      <c r="A41" s="85" t="s">
        <v>165</v>
      </c>
      <c r="B41" s="106" t="s">
        <v>145</v>
      </c>
      <c r="C41" s="85" t="s">
        <v>166</v>
      </c>
      <c r="D41" s="85" t="str">
        <f t="shared" si="2"/>
        <v>Reissue application for Staff ID Card
(Regular Staff  Members)Open Facility Center</v>
      </c>
      <c r="E41" s="85" t="s">
        <v>123</v>
      </c>
    </row>
    <row r="42" spans="1:6" ht="27.75" thickBot="1">
      <c r="A42" s="90" t="s">
        <v>167</v>
      </c>
      <c r="B42" s="107" t="s">
        <v>145</v>
      </c>
      <c r="C42" s="90" t="s">
        <v>78</v>
      </c>
      <c r="D42" s="90" t="str">
        <f t="shared" si="2"/>
        <v>Reissue application for Staff ID Card
(Regular Staff  Members)Others</v>
      </c>
      <c r="E42" s="105" t="s">
        <v>123</v>
      </c>
    </row>
    <row r="43" spans="1:6" ht="27.75" thickTop="1">
      <c r="A43" s="110" t="s">
        <v>93</v>
      </c>
      <c r="B43" s="91" t="s">
        <v>146</v>
      </c>
      <c r="C43" s="111" t="s">
        <v>168</v>
      </c>
      <c r="D43" s="111" t="str">
        <f>B43&amp;C43</f>
        <v>Application for Staff ID Card
(Non-Regular Staff Members)School of Science</v>
      </c>
      <c r="E43" s="112" t="s">
        <v>182</v>
      </c>
    </row>
    <row r="44" spans="1:6" ht="27">
      <c r="A44" s="85" t="s">
        <v>94</v>
      </c>
      <c r="B44" s="106" t="s">
        <v>146</v>
      </c>
      <c r="C44" s="113" t="s">
        <v>169</v>
      </c>
      <c r="D44" s="113" t="str">
        <f t="shared" ref="D44:D64" si="4">B44&amp;C44</f>
        <v>Application for Staff ID Card
(Non-Regular Staff Members)School of Engineering</v>
      </c>
      <c r="E44" s="112" t="s">
        <v>182</v>
      </c>
    </row>
    <row r="45" spans="1:6" ht="27">
      <c r="A45" s="85" t="s">
        <v>95</v>
      </c>
      <c r="B45" s="106" t="s">
        <v>146</v>
      </c>
      <c r="C45" s="113" t="s">
        <v>170</v>
      </c>
      <c r="D45" s="113" t="str">
        <f t="shared" si="4"/>
        <v>Application for Staff ID Card
(Non-Regular Staff Members)School of Materials and Chemical Technology</v>
      </c>
      <c r="E45" s="112" t="s">
        <v>182</v>
      </c>
    </row>
    <row r="46" spans="1:6" ht="27">
      <c r="A46" s="85" t="s">
        <v>96</v>
      </c>
      <c r="B46" s="106" t="s">
        <v>146</v>
      </c>
      <c r="C46" s="113" t="s">
        <v>171</v>
      </c>
      <c r="D46" s="113" t="str">
        <f t="shared" si="4"/>
        <v>Application for Staff ID Card
(Non-Regular Staff Members)School of Computing</v>
      </c>
      <c r="E46" s="112" t="s">
        <v>182</v>
      </c>
      <c r="F46" s="88"/>
    </row>
    <row r="47" spans="1:6" ht="27.75" thickBot="1">
      <c r="A47" s="85" t="s">
        <v>98</v>
      </c>
      <c r="B47" s="106" t="s">
        <v>146</v>
      </c>
      <c r="C47" s="113" t="s">
        <v>172</v>
      </c>
      <c r="D47" s="113" t="str">
        <f t="shared" si="4"/>
        <v>Application for Staff ID Card
(Non-Regular Staff Members)School of Environment and Society</v>
      </c>
      <c r="E47" s="112" t="s">
        <v>182</v>
      </c>
      <c r="F47" s="89"/>
    </row>
    <row r="48" spans="1:6" ht="27.75" thickTop="1">
      <c r="A48" s="85" t="s">
        <v>97</v>
      </c>
      <c r="B48" s="106" t="s">
        <v>146</v>
      </c>
      <c r="C48" s="113" t="s">
        <v>173</v>
      </c>
      <c r="D48" s="113" t="str">
        <f t="shared" si="4"/>
        <v>Application for Staff ID Card
(Non-Regular Staff Members)School of Life Science and Technology</v>
      </c>
      <c r="E48" s="93" t="s">
        <v>138</v>
      </c>
    </row>
    <row r="49" spans="1:6" ht="27">
      <c r="A49" s="85" t="s">
        <v>99</v>
      </c>
      <c r="B49" s="106" t="s">
        <v>146</v>
      </c>
      <c r="C49" s="113" t="s">
        <v>174</v>
      </c>
      <c r="D49" s="113" t="str">
        <f t="shared" si="4"/>
        <v>Application for Staff ID Card
(Non-Regular Staff Members)Institute for Liberal Arts</v>
      </c>
      <c r="E49" s="112" t="s">
        <v>182</v>
      </c>
    </row>
    <row r="50" spans="1:6" ht="27">
      <c r="A50" s="85" t="s">
        <v>100</v>
      </c>
      <c r="B50" s="106" t="s">
        <v>146</v>
      </c>
      <c r="C50" s="113" t="s">
        <v>175</v>
      </c>
      <c r="D50" s="113" t="str">
        <f t="shared" si="4"/>
        <v xml:space="preserve">Application for Staff ID Card
(Non-Regular Staff Members)Institute of Innovative Research	</v>
      </c>
      <c r="E50" s="93" t="s">
        <v>138</v>
      </c>
    </row>
    <row r="51" spans="1:6" ht="27">
      <c r="A51" s="104" t="s">
        <v>198</v>
      </c>
      <c r="B51" s="106" t="s">
        <v>146</v>
      </c>
      <c r="C51" s="119" t="s">
        <v>199</v>
      </c>
      <c r="D51" s="113" t="str">
        <f t="shared" ref="D51" si="5">B51&amp;C51</f>
        <v>Application for Staff ID Card
(Non-Regular Staff Members)International Research Frontiers Initiative</v>
      </c>
      <c r="E51" s="93" t="s">
        <v>138</v>
      </c>
    </row>
    <row r="52" spans="1:6" ht="27">
      <c r="A52" s="85" t="s">
        <v>150</v>
      </c>
      <c r="B52" s="106" t="s">
        <v>146</v>
      </c>
      <c r="C52" s="113" t="s">
        <v>176</v>
      </c>
      <c r="D52" s="113" t="str">
        <f t="shared" si="4"/>
        <v>Application for Staff ID Card
(Non-Regular Staff Members)Earth-Life Science Institute</v>
      </c>
      <c r="E52" s="103" t="s">
        <v>137</v>
      </c>
    </row>
    <row r="53" spans="1:6" ht="27">
      <c r="A53" s="104" t="s">
        <v>196</v>
      </c>
      <c r="B53" s="106" t="s">
        <v>146</v>
      </c>
      <c r="C53" s="119" t="s">
        <v>197</v>
      </c>
      <c r="D53" s="113" t="str">
        <f t="shared" si="4"/>
        <v>Application for Staff ID Card
(Non-Regular Staff Members)MDX Research Center for Element Strategy</v>
      </c>
      <c r="E53" s="93" t="s">
        <v>138</v>
      </c>
    </row>
    <row r="54" spans="1:6" ht="27">
      <c r="A54" s="85" t="s">
        <v>152</v>
      </c>
      <c r="B54" s="106" t="s">
        <v>146</v>
      </c>
      <c r="C54" s="113" t="s">
        <v>134</v>
      </c>
      <c r="D54" s="113" t="str">
        <f t="shared" si="4"/>
        <v>Application for Staff ID Card
(Non-Regular Staff Members)Tokyo Tech High School of Science and Technology</v>
      </c>
      <c r="E54" s="103" t="s">
        <v>137</v>
      </c>
    </row>
    <row r="55" spans="1:6" ht="27">
      <c r="A55" s="85" t="s">
        <v>183</v>
      </c>
      <c r="B55" s="106" t="s">
        <v>146</v>
      </c>
      <c r="C55" s="113" t="s">
        <v>177</v>
      </c>
      <c r="D55" s="113" t="str">
        <f t="shared" si="4"/>
        <v>Application for Staff ID Card
(Non-Regular Staff Members)Radiation Research and Management Center</v>
      </c>
      <c r="E55" s="93" t="s">
        <v>138</v>
      </c>
    </row>
    <row r="56" spans="1:6" ht="27">
      <c r="A56" s="85" t="s">
        <v>184</v>
      </c>
      <c r="B56" s="106" t="s">
        <v>146</v>
      </c>
      <c r="C56" s="113" t="s">
        <v>178</v>
      </c>
      <c r="D56" s="113" t="str">
        <f t="shared" si="4"/>
        <v>Application for Staff ID Card
(Non-Regular Staff Members)Strategic Management Office</v>
      </c>
      <c r="E56" s="103" t="s">
        <v>137</v>
      </c>
    </row>
    <row r="57" spans="1:6" ht="27">
      <c r="A57" s="85" t="s">
        <v>185</v>
      </c>
      <c r="B57" s="106" t="s">
        <v>146</v>
      </c>
      <c r="C57" s="113" t="s">
        <v>179</v>
      </c>
      <c r="D57" s="113" t="str">
        <f t="shared" si="4"/>
        <v>Application for Staff ID Card
(Non-Regular Staff Members)Office of Education and International Cooperation</v>
      </c>
      <c r="E57" s="103" t="s">
        <v>137</v>
      </c>
    </row>
    <row r="58" spans="1:6" ht="27">
      <c r="A58" s="85" t="s">
        <v>186</v>
      </c>
      <c r="B58" s="106" t="s">
        <v>146</v>
      </c>
      <c r="C58" s="113" t="s">
        <v>180</v>
      </c>
      <c r="D58" s="113" t="str">
        <f t="shared" si="4"/>
        <v>Application for Staff ID Card
(Non-Regular Staff Members)Office of Research and Innovation</v>
      </c>
      <c r="E58" s="103" t="s">
        <v>137</v>
      </c>
    </row>
    <row r="59" spans="1:6" ht="27">
      <c r="A59" s="85" t="s">
        <v>187</v>
      </c>
      <c r="B59" s="106" t="s">
        <v>146</v>
      </c>
      <c r="C59" s="113" t="s">
        <v>181</v>
      </c>
      <c r="D59" s="113" t="str">
        <f t="shared" si="4"/>
        <v>Application for Staff ID Card
(Non-Regular Staff Members)Office of Campus Management</v>
      </c>
      <c r="E59" s="103" t="s">
        <v>137</v>
      </c>
    </row>
    <row r="60" spans="1:6" ht="27">
      <c r="A60" s="85" t="s">
        <v>188</v>
      </c>
      <c r="B60" s="106" t="s">
        <v>146</v>
      </c>
      <c r="C60" s="114" t="s">
        <v>189</v>
      </c>
      <c r="D60" s="113" t="str">
        <f t="shared" si="4"/>
        <v>Application for Staff ID Card
(Non-Regular Staff Members)Administrative Departments excluding Schools Administration Office</v>
      </c>
      <c r="E60" s="103" t="s">
        <v>137</v>
      </c>
    </row>
    <row r="61" spans="1:6" ht="40.5">
      <c r="A61" s="85" t="s">
        <v>190</v>
      </c>
      <c r="B61" s="106" t="s">
        <v>146</v>
      </c>
      <c r="C61" s="115" t="s">
        <v>191</v>
      </c>
      <c r="D61" s="113" t="str">
        <f t="shared" si="4"/>
        <v xml:space="preserve">Application for Staff ID Card
(Non-Regular Staff Members)Schools Administration Office (School of Life Science and Technology Administration Division, IIR Administration Division)
</v>
      </c>
      <c r="E61" s="93" t="s">
        <v>138</v>
      </c>
      <c r="F61" s="88"/>
    </row>
    <row r="62" spans="1:6" ht="27.75" thickBot="1">
      <c r="A62" s="85" t="s">
        <v>192</v>
      </c>
      <c r="B62" s="106" t="s">
        <v>146</v>
      </c>
      <c r="C62" s="115" t="s">
        <v>193</v>
      </c>
      <c r="D62" s="113" t="str">
        <f t="shared" si="4"/>
        <v>Application for Staff ID Card
(Non-Regular Staff Members)Schools Administration Office (excluding School of Life Science and Technology Administration Division,  IIR Administration Division)</v>
      </c>
      <c r="E62" s="112" t="s">
        <v>182</v>
      </c>
      <c r="F62" s="89"/>
    </row>
    <row r="63" spans="1:6" ht="27.75" thickTop="1">
      <c r="A63" s="85" t="s">
        <v>194</v>
      </c>
      <c r="B63" s="106" t="s">
        <v>146</v>
      </c>
      <c r="C63" s="113" t="s">
        <v>166</v>
      </c>
      <c r="D63" s="113" t="str">
        <f t="shared" si="4"/>
        <v>Application for Staff ID Card
(Non-Regular Staff Members)Open Facility Center</v>
      </c>
      <c r="E63" s="103" t="s">
        <v>137</v>
      </c>
    </row>
    <row r="64" spans="1:6" ht="27.75" thickBot="1">
      <c r="A64" s="116" t="s">
        <v>195</v>
      </c>
      <c r="B64" s="92" t="s">
        <v>146</v>
      </c>
      <c r="C64" s="117" t="s">
        <v>78</v>
      </c>
      <c r="D64" s="117" t="str">
        <f t="shared" si="4"/>
        <v>Application for Staff ID Card
(Non-Regular Staff Members)Others</v>
      </c>
      <c r="E64" s="108" t="s">
        <v>139</v>
      </c>
    </row>
    <row r="65" spans="1:5" ht="27.75" thickTop="1">
      <c r="A65" s="110" t="s">
        <v>93</v>
      </c>
      <c r="B65" s="91" t="s">
        <v>147</v>
      </c>
      <c r="C65" s="111" t="s">
        <v>168</v>
      </c>
      <c r="D65" s="118" t="str">
        <f>B65&amp;C65</f>
        <v>Reissue application for Staff ID Card
(Non-Regular Staff Members)School of Science</v>
      </c>
      <c r="E65" s="87" t="s">
        <v>123</v>
      </c>
    </row>
    <row r="66" spans="1:5" ht="27">
      <c r="A66" s="85" t="s">
        <v>94</v>
      </c>
      <c r="B66" s="106" t="s">
        <v>136</v>
      </c>
      <c r="C66" s="113" t="s">
        <v>169</v>
      </c>
      <c r="D66" s="113" t="str">
        <f t="shared" ref="D66:D86" si="6">B66&amp;C66</f>
        <v>Reissue application for Staff ID Card
(Non-Regular Staff Members)School of Engineering</v>
      </c>
      <c r="E66" s="85" t="s">
        <v>123</v>
      </c>
    </row>
    <row r="67" spans="1:5" ht="27">
      <c r="A67" s="85" t="s">
        <v>95</v>
      </c>
      <c r="B67" s="106" t="s">
        <v>147</v>
      </c>
      <c r="C67" s="113" t="s">
        <v>170</v>
      </c>
      <c r="D67" s="113" t="str">
        <f>B67&amp;C67</f>
        <v>Reissue application for Staff ID Card
(Non-Regular Staff Members)School of Materials and Chemical Technology</v>
      </c>
      <c r="E67" s="85" t="s">
        <v>123</v>
      </c>
    </row>
    <row r="68" spans="1:5" ht="27">
      <c r="A68" s="85" t="s">
        <v>96</v>
      </c>
      <c r="B68" s="106" t="s">
        <v>136</v>
      </c>
      <c r="C68" s="113" t="s">
        <v>171</v>
      </c>
      <c r="D68" s="113" t="str">
        <f t="shared" si="6"/>
        <v>Reissue application for Staff ID Card
(Non-Regular Staff Members)School of Computing</v>
      </c>
      <c r="E68" s="85" t="s">
        <v>123</v>
      </c>
    </row>
    <row r="69" spans="1:5" ht="27">
      <c r="A69" s="85" t="s">
        <v>98</v>
      </c>
      <c r="B69" s="106" t="s">
        <v>147</v>
      </c>
      <c r="C69" s="113" t="s">
        <v>172</v>
      </c>
      <c r="D69" s="113" t="str">
        <f t="shared" si="6"/>
        <v>Reissue application for Staff ID Card
(Non-Regular Staff Members)School of Environment and Society</v>
      </c>
      <c r="E69" s="85" t="s">
        <v>123</v>
      </c>
    </row>
    <row r="70" spans="1:5" ht="27">
      <c r="A70" s="85" t="s">
        <v>97</v>
      </c>
      <c r="B70" s="106" t="s">
        <v>136</v>
      </c>
      <c r="C70" s="113" t="s">
        <v>173</v>
      </c>
      <c r="D70" s="113" t="str">
        <f t="shared" si="6"/>
        <v>Reissue application for Staff ID Card
(Non-Regular Staff Members)School of Life Science and Technology</v>
      </c>
      <c r="E70" s="93" t="s">
        <v>138</v>
      </c>
    </row>
    <row r="71" spans="1:5" ht="27">
      <c r="A71" s="85" t="s">
        <v>99</v>
      </c>
      <c r="B71" s="106" t="s">
        <v>147</v>
      </c>
      <c r="C71" s="113" t="s">
        <v>174</v>
      </c>
      <c r="D71" s="113" t="str">
        <f t="shared" si="6"/>
        <v>Reissue application for Staff ID Card
(Non-Regular Staff Members)Institute for Liberal Arts</v>
      </c>
      <c r="E71" s="85" t="s">
        <v>123</v>
      </c>
    </row>
    <row r="72" spans="1:5" ht="27">
      <c r="A72" s="85" t="s">
        <v>100</v>
      </c>
      <c r="B72" s="106" t="s">
        <v>136</v>
      </c>
      <c r="C72" s="113" t="s">
        <v>175</v>
      </c>
      <c r="D72" s="113" t="str">
        <f t="shared" si="6"/>
        <v xml:space="preserve">Reissue application for Staff ID Card
(Non-Regular Staff Members)Institute of Innovative Research	</v>
      </c>
      <c r="E72" s="93" t="s">
        <v>138</v>
      </c>
    </row>
    <row r="73" spans="1:5" ht="27">
      <c r="A73" s="104" t="s">
        <v>198</v>
      </c>
      <c r="B73" s="106" t="s">
        <v>136</v>
      </c>
      <c r="C73" s="119" t="s">
        <v>199</v>
      </c>
      <c r="D73" s="113" t="str">
        <f t="shared" ref="D73" si="7">B73&amp;C73</f>
        <v>Reissue application for Staff ID Card
(Non-Regular Staff Members)International Research Frontiers Initiative</v>
      </c>
      <c r="E73" s="93" t="s">
        <v>138</v>
      </c>
    </row>
    <row r="74" spans="1:5" ht="27">
      <c r="A74" s="85" t="s">
        <v>150</v>
      </c>
      <c r="B74" s="106" t="s">
        <v>147</v>
      </c>
      <c r="C74" s="113" t="s">
        <v>176</v>
      </c>
      <c r="D74" s="113" t="str">
        <f t="shared" si="6"/>
        <v>Reissue application for Staff ID Card
(Non-Regular Staff Members)Earth-Life Science Institute</v>
      </c>
      <c r="E74" s="85" t="s">
        <v>123</v>
      </c>
    </row>
    <row r="75" spans="1:5" ht="27">
      <c r="A75" s="104" t="s">
        <v>196</v>
      </c>
      <c r="B75" s="106" t="s">
        <v>136</v>
      </c>
      <c r="C75" s="119" t="s">
        <v>197</v>
      </c>
      <c r="D75" s="113" t="str">
        <f t="shared" si="6"/>
        <v>Reissue application for Staff ID Card
(Non-Regular Staff Members)MDX Research Center for Element Strategy</v>
      </c>
      <c r="E75" s="93" t="s">
        <v>138</v>
      </c>
    </row>
    <row r="76" spans="1:5" ht="27">
      <c r="A76" s="85" t="s">
        <v>152</v>
      </c>
      <c r="B76" s="106" t="s">
        <v>136</v>
      </c>
      <c r="C76" s="113" t="s">
        <v>134</v>
      </c>
      <c r="D76" s="113" t="str">
        <f t="shared" si="6"/>
        <v>Reissue application for Staff ID Card
(Non-Regular Staff Members)Tokyo Tech High School of Science and Technology</v>
      </c>
      <c r="E76" s="85" t="s">
        <v>123</v>
      </c>
    </row>
    <row r="77" spans="1:5" ht="27">
      <c r="A77" s="85" t="s">
        <v>183</v>
      </c>
      <c r="B77" s="106" t="s">
        <v>147</v>
      </c>
      <c r="C77" s="113" t="s">
        <v>177</v>
      </c>
      <c r="D77" s="113" t="str">
        <f t="shared" si="6"/>
        <v>Reissue application for Staff ID Card
(Non-Regular Staff Members)Radiation Research and Management Center</v>
      </c>
      <c r="E77" s="93" t="s">
        <v>138</v>
      </c>
    </row>
    <row r="78" spans="1:5" ht="27">
      <c r="A78" s="85" t="s">
        <v>184</v>
      </c>
      <c r="B78" s="106" t="s">
        <v>136</v>
      </c>
      <c r="C78" s="113" t="s">
        <v>178</v>
      </c>
      <c r="D78" s="113" t="str">
        <f t="shared" si="6"/>
        <v>Reissue application for Staff ID Card
(Non-Regular Staff Members)Strategic Management Office</v>
      </c>
      <c r="E78" s="85" t="s">
        <v>123</v>
      </c>
    </row>
    <row r="79" spans="1:5" ht="27">
      <c r="A79" s="85" t="s">
        <v>185</v>
      </c>
      <c r="B79" s="106" t="s">
        <v>147</v>
      </c>
      <c r="C79" s="113" t="s">
        <v>179</v>
      </c>
      <c r="D79" s="113" t="str">
        <f t="shared" si="6"/>
        <v>Reissue application for Staff ID Card
(Non-Regular Staff Members)Office of Education and International Cooperation</v>
      </c>
      <c r="E79" s="85" t="s">
        <v>123</v>
      </c>
    </row>
    <row r="80" spans="1:5" ht="27">
      <c r="A80" s="85" t="s">
        <v>186</v>
      </c>
      <c r="B80" s="106" t="s">
        <v>136</v>
      </c>
      <c r="C80" s="113" t="s">
        <v>180</v>
      </c>
      <c r="D80" s="113" t="str">
        <f t="shared" si="6"/>
        <v>Reissue application for Staff ID Card
(Non-Regular Staff Members)Office of Research and Innovation</v>
      </c>
      <c r="E80" s="85" t="s">
        <v>123</v>
      </c>
    </row>
    <row r="81" spans="1:5" ht="27">
      <c r="A81" s="85" t="s">
        <v>187</v>
      </c>
      <c r="B81" s="106" t="s">
        <v>147</v>
      </c>
      <c r="C81" s="113" t="s">
        <v>181</v>
      </c>
      <c r="D81" s="113" t="str">
        <f t="shared" si="6"/>
        <v>Reissue application for Staff ID Card
(Non-Regular Staff Members)Office of Campus Management</v>
      </c>
      <c r="E81" s="85" t="s">
        <v>123</v>
      </c>
    </row>
    <row r="82" spans="1:5" ht="27">
      <c r="A82" s="85" t="s">
        <v>188</v>
      </c>
      <c r="B82" s="106" t="s">
        <v>136</v>
      </c>
      <c r="C82" s="114" t="s">
        <v>189</v>
      </c>
      <c r="D82" s="113" t="str">
        <f t="shared" si="6"/>
        <v>Reissue application for Staff ID Card
(Non-Regular Staff Members)Administrative Departments excluding Schools Administration Office</v>
      </c>
      <c r="E82" s="85" t="s">
        <v>123</v>
      </c>
    </row>
    <row r="83" spans="1:5" ht="40.5">
      <c r="A83" s="85" t="s">
        <v>190</v>
      </c>
      <c r="B83" s="106" t="s">
        <v>147</v>
      </c>
      <c r="C83" s="115" t="s">
        <v>191</v>
      </c>
      <c r="D83" s="113" t="str">
        <f t="shared" si="6"/>
        <v xml:space="preserve">Reissue application for Staff ID Card
(Non-Regular Staff Members)Schools Administration Office (School of Life Science and Technology Administration Division, IIR Administration Division)
</v>
      </c>
      <c r="E83" s="93" t="s">
        <v>138</v>
      </c>
    </row>
    <row r="84" spans="1:5" ht="27">
      <c r="A84" s="85" t="s">
        <v>192</v>
      </c>
      <c r="B84" s="106" t="s">
        <v>136</v>
      </c>
      <c r="C84" s="115" t="s">
        <v>193</v>
      </c>
      <c r="D84" s="113" t="str">
        <f t="shared" si="6"/>
        <v>Reissue application for Staff ID Card
(Non-Regular Staff Members)Schools Administration Office (excluding School of Life Science and Technology Administration Division,  IIR Administration Division)</v>
      </c>
      <c r="E84" s="85" t="s">
        <v>123</v>
      </c>
    </row>
    <row r="85" spans="1:5" ht="27">
      <c r="A85" s="85" t="s">
        <v>194</v>
      </c>
      <c r="B85" s="106" t="s">
        <v>147</v>
      </c>
      <c r="C85" s="113" t="s">
        <v>166</v>
      </c>
      <c r="D85" s="113" t="str">
        <f t="shared" si="6"/>
        <v>Reissue application for Staff ID Card
(Non-Regular Staff Members)Open Facility Center</v>
      </c>
      <c r="E85" s="85" t="s">
        <v>123</v>
      </c>
    </row>
    <row r="86" spans="1:5" ht="27">
      <c r="A86" s="85" t="s">
        <v>195</v>
      </c>
      <c r="B86" s="106" t="s">
        <v>136</v>
      </c>
      <c r="C86" s="113" t="s">
        <v>78</v>
      </c>
      <c r="D86" s="113" t="str">
        <f t="shared" si="6"/>
        <v>Reissue application for Staff ID Card
(Non-Regular Staff Members)Others</v>
      </c>
      <c r="E86" s="85" t="s">
        <v>123</v>
      </c>
    </row>
  </sheetData>
  <phoneticPr fontId="30"/>
  <hyperlinks>
    <hyperlink ref="E3" r:id="rId1" display="rig.jim@jim.titech.ac.jp" xr:uid="{1854664E-8DE4-49ED-A2E8-D75FEB22AAB8}"/>
    <hyperlink ref="E6" r:id="rId2" display="jyoriko@jim.titech.ac.jp" xr:uid="{A36AD227-551F-4879-A7CD-1D36DEA9AA62}"/>
    <hyperlink ref="E9" r:id="rId3" display="syariko@jim.titech.ac.jp" xr:uid="{73370C48-64CF-4DF0-9D03-A4BEDDE80EB2}"/>
    <hyperlink ref="E5" r:id="rId4" display="kog.jim1@jim.titech.ac.jp" xr:uid="{9C9D0CBD-1128-4993-8782-88C7BA2B7459}"/>
    <hyperlink ref="E4" r:id="rId5" display="kog.jim1@jim.titech.ac.jp" xr:uid="{B376AD7E-283B-4889-BF8C-2925FB70A6D6}"/>
    <hyperlink ref="E7" r:id="rId6" display="jyoriko@jim.titech.ac.jp" xr:uid="{4EE2E567-C6B1-4620-8599-6B9528331155}"/>
    <hyperlink ref="E14" r:id="rId7" display="jinjicard@jim.titech.ac.jp" xr:uid="{7AE41D7A-CB9F-442F-A91C-B64558DF93B3}"/>
    <hyperlink ref="E12" r:id="rId8" display="jinjicard@jim.titech.ac.jp" xr:uid="{25BADED7-B97A-45B5-A4F1-37F65AB967CA}"/>
    <hyperlink ref="E16" r:id="rId9" display="jinjicard@jim.titech.ac.jp" xr:uid="{A938B46F-68D5-4204-B820-6A9054A1EBBD}"/>
    <hyperlink ref="E17" r:id="rId10" display="jinjicard@jim.titech.ac.jp" xr:uid="{073AB7D3-844C-4ADB-884A-4F8542A9EE96}"/>
    <hyperlink ref="E18" r:id="rId11" display="jinjicard@jim.titech.ac.jp" xr:uid="{7D70CDDF-C831-4FF6-B244-44BF1C57928C}"/>
    <hyperlink ref="E20" r:id="rId12" display="jinjicard@jim.titech.ac.jp" xr:uid="{49380667-DFD8-4269-9303-F186BDC3F1E3}"/>
    <hyperlink ref="E19" r:id="rId13" display="jinjicard@jim.titech.ac.jp" xr:uid="{971368A6-71BE-4195-B81E-DCC9CBDB43CA}"/>
    <hyperlink ref="E21" r:id="rId14" display="jinjicard@jim.titech.ac.jp" xr:uid="{2B5A4EC8-4A89-4EFB-9F17-F5D5C22648E2}"/>
    <hyperlink ref="E42" r:id="rId15" display="syariko@jim.titech.ac.jp" xr:uid="{84B90277-2E5D-4981-9B9B-9C31709A1C76}"/>
    <hyperlink ref="E23" r:id="rId16" display="ytanji@jim.titech.ac.jp" xr:uid="{B6B0CAB2-7F41-4792-88A1-032B1D69B389}"/>
    <hyperlink ref="E24" r:id="rId17" display="ytanji@jim.titech.ac.jp" xr:uid="{9B126202-F8B5-4783-85AF-466FD8377E96}"/>
    <hyperlink ref="E25" r:id="rId18" display="ytanji@jim.titech.ac.jp" xr:uid="{AEE6C96A-0E32-4134-BAAC-2C974DBC9E72}"/>
    <hyperlink ref="E26" r:id="rId19" display="ytanji@jim.titech.ac.jp" xr:uid="{2E08DAF0-F1B4-4EAE-9A37-D24546107994}"/>
    <hyperlink ref="E27" r:id="rId20" display="ytanji@jim.titech.ac.jp" xr:uid="{FA323FDB-040B-4FD6-84B7-90076F84E9E8}"/>
    <hyperlink ref="E29" r:id="rId21" display="ytanji@jim.titech.ac.jp" xr:uid="{5A107B91-0737-4D3C-9BE5-17A824194F18}"/>
    <hyperlink ref="E32" r:id="rId22" display="ytanji@jim.titech.ac.jp" xr:uid="{7D293928-F401-4645-8D31-D7810AA793C8}"/>
    <hyperlink ref="E34" r:id="rId23" display="ytanji@jim.titech.ac.jp" xr:uid="{1274C5EF-DE65-41C3-AE5B-51AF4B6D8A36}"/>
    <hyperlink ref="E62" r:id="rId24" xr:uid="{42A683F1-BC1C-4027-9469-ADF7D9859CC8}"/>
    <hyperlink ref="E60" r:id="rId25" display="jinjicard@jim.titech.ac.jp" xr:uid="{AF19CCDD-0884-48E4-9587-C04D2B782CCC}"/>
    <hyperlink ref="E59" r:id="rId26" display="jinjicard@jim.titech.ac.jp" xr:uid="{D1D34743-3300-403D-B018-6D90F712F42A}"/>
    <hyperlink ref="E58" r:id="rId27" display="jinjicard@jim.titech.ac.jp" xr:uid="{71EE75E1-89A7-4CA9-B418-B3F31A4508E6}"/>
    <hyperlink ref="E57" r:id="rId28" display="jinjicard@jim.titech.ac.jp" xr:uid="{02C319A5-1C2D-44E1-B942-427FE80D914D}"/>
    <hyperlink ref="E56" r:id="rId29" display="jinjicard@jim.titech.ac.jp" xr:uid="{3E5B015F-B53D-4982-8A7F-6CBDB90E56CD}"/>
    <hyperlink ref="E54" r:id="rId30" display="jinjicard@jim.titech.ac.jp" xr:uid="{561AD7C6-A2CC-4ADA-B0EA-3DF1EB62F0A3}"/>
    <hyperlink ref="E52" r:id="rId31" display="jinjicard@jim.titech.ac.jp" xr:uid="{3C3131EF-2A16-47F1-8FEE-473803B875EE}"/>
    <hyperlink ref="E49" r:id="rId32" xr:uid="{64241C40-88B4-443D-8192-D99D6E87290C}"/>
    <hyperlink ref="E47" r:id="rId33" xr:uid="{421541F3-200A-4688-A231-EF3E7189962D}"/>
    <hyperlink ref="E46" r:id="rId34" xr:uid="{3F69EE9D-A630-437B-A2DD-9648888AD842}"/>
    <hyperlink ref="E45" r:id="rId35" xr:uid="{F136E2C7-E112-4040-A34C-199B5F2799DD}"/>
    <hyperlink ref="E36" r:id="rId36" display="ytanji@jim.titech.ac.jp" xr:uid="{87CED13B-51B3-4CC7-BB27-5BCEDBC62AA5}"/>
    <hyperlink ref="E37" r:id="rId37" display="ytanji@jim.titech.ac.jp" xr:uid="{C0EFB4A3-AA52-46FE-B2B0-D036C90429DF}"/>
    <hyperlink ref="E38" r:id="rId38" display="ytanji@jim.titech.ac.jp" xr:uid="{32E71F79-DA68-424E-BD64-F771DE9B1D02}"/>
    <hyperlink ref="E40" r:id="rId39" display="ytanji@jim.titech.ac.jp" xr:uid="{0B03EB3A-92BE-4597-97CF-1F90203528FA}"/>
    <hyperlink ref="E39" r:id="rId40" display="ytanji@jim.titech.ac.jp" xr:uid="{87D02F6F-52EB-437D-8C47-D8BA65F43429}"/>
    <hyperlink ref="E41" r:id="rId41" display="ytanji@jim.titech.ac.jp" xr:uid="{6D8F5CD1-FA28-4C02-A2BB-1F8D7A74EF0E}"/>
    <hyperlink ref="E44" r:id="rId42" xr:uid="{56A22C8A-5003-4936-AAD2-EBD7FC9B824B}"/>
    <hyperlink ref="E43" r:id="rId43" xr:uid="{CF49D3DC-0328-4FC4-B70B-72B4CE9499A9}"/>
    <hyperlink ref="E22" r:id="rId44" display="syariko@jim.titech.ac.jp" xr:uid="{838FAC90-FA55-453E-ABDC-C252EE0B839C}"/>
    <hyperlink ref="E65" r:id="rId45" display="ytanji@jim.titech.ac.jp" xr:uid="{975E2556-53F7-4B44-A731-AFC8CDEB93C1}"/>
    <hyperlink ref="E66" r:id="rId46" display="ytanji@jim.titech.ac.jp" xr:uid="{1587092F-E2C2-4FED-A2F3-BC4EE09839F9}"/>
    <hyperlink ref="E67" r:id="rId47" display="ytanji@jim.titech.ac.jp" xr:uid="{61E35BEB-810E-446B-A905-1E9DC75BF3C9}"/>
    <hyperlink ref="E68" r:id="rId48" display="ytanji@jim.titech.ac.jp" xr:uid="{FC3F5E08-3CEB-4FE9-B3E8-78B9A99D48C6}"/>
    <hyperlink ref="E69" r:id="rId49" display="ytanji@jim.titech.ac.jp" xr:uid="{964CFCD5-793F-46A1-9463-9840537F31EA}"/>
    <hyperlink ref="E71" r:id="rId50" display="ytanji@jim.titech.ac.jp" xr:uid="{48F5A8E5-16E3-4BE7-929F-6376DE181276}"/>
    <hyperlink ref="E74" r:id="rId51" display="ytanji@jim.titech.ac.jp" xr:uid="{66EAAA10-6DD7-4343-A808-6F3471F1724D}"/>
    <hyperlink ref="E76" r:id="rId52" display="ytanji@jim.titech.ac.jp" xr:uid="{3CFDFE2E-6CF8-4935-8FDF-49A8A88832D1}"/>
    <hyperlink ref="E78" r:id="rId53" display="ytanji@jim.titech.ac.jp" xr:uid="{2A97095A-F950-4F4D-B162-0F54AA95285B}"/>
    <hyperlink ref="E79" r:id="rId54" display="ytanji@jim.titech.ac.jp" xr:uid="{0114E30E-07E5-4F9D-878A-8CFCEB4FE6C1}"/>
    <hyperlink ref="E80" r:id="rId55" display="ytanji@jim.titech.ac.jp" xr:uid="{7294EF6D-50E0-430F-A71C-BB270DAF88A3}"/>
    <hyperlink ref="E81" r:id="rId56" display="ytanji@jim.titech.ac.jp" xr:uid="{D01512C1-2AB3-495B-895A-8B364C670861}"/>
    <hyperlink ref="E82" r:id="rId57" display="ytanji@jim.titech.ac.jp" xr:uid="{F86E23C3-D6AE-4FEE-84A3-7B4DCA576CE1}"/>
    <hyperlink ref="E84" r:id="rId58" display="ytanji@jim.titech.ac.jp" xr:uid="{04D34016-D5F3-4C41-973D-5A30D8301A0A}"/>
    <hyperlink ref="E85" r:id="rId59" display="ytanji@jim.titech.ac.jp" xr:uid="{1E7F1099-A3D6-4D2B-B61B-61E05B84FDC0}"/>
    <hyperlink ref="E86" r:id="rId60" display="ytanji@jim.titech.ac.jp" xr:uid="{3D6810DA-13C2-42E8-A153-538B7DCEB54F}"/>
    <hyperlink ref="E63" r:id="rId61" display="jinjicard@jim.titech.ac.jp" xr:uid="{5CE9B60B-0E17-46AF-802C-FDB8A90735DD}"/>
    <hyperlink ref="E64" r:id="rId62" display="syariko@jim.titech.ac.jp" xr:uid="{031DACF3-0C32-40D1-BAD3-631438565843}"/>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
  <sheetViews>
    <sheetView workbookViewId="0">
      <selection activeCell="AG22" sqref="AG22"/>
    </sheetView>
  </sheetViews>
  <sheetFormatPr defaultColWidth="12" defaultRowHeight="15" customHeight="1"/>
  <cols>
    <col min="1" max="2" width="12" style="33"/>
    <col min="3" max="3" width="10.75" style="33" bestFit="1" customWidth="1"/>
    <col min="4" max="4" width="5.125" style="34" customWidth="1"/>
    <col min="5" max="5" width="16.5" style="34" customWidth="1"/>
    <col min="6" max="6" width="15.5" style="34" bestFit="1" customWidth="1"/>
    <col min="7" max="7" width="15.625" style="33" customWidth="1"/>
    <col min="8" max="8" width="11.125" style="35" customWidth="1"/>
    <col min="9" max="9" width="11.625" style="35" customWidth="1"/>
    <col min="10" max="10" width="12.75" style="36" customWidth="1"/>
    <col min="11" max="11" width="3" style="35" customWidth="1"/>
    <col min="12" max="12" width="4.625" style="37" customWidth="1"/>
    <col min="13" max="13" width="8.5" style="37" customWidth="1"/>
    <col min="14" max="15" width="10.75" style="33" customWidth="1"/>
    <col min="16" max="16" width="10.625" style="35" customWidth="1"/>
    <col min="17" max="17" width="16" style="34" customWidth="1"/>
    <col min="18" max="18" width="33" style="34" bestFit="1" customWidth="1"/>
    <col min="19" max="19" width="9.625" style="35" customWidth="1"/>
    <col min="20" max="20" width="18.75" style="38" customWidth="1"/>
    <col min="21" max="21" width="27.625" style="38" customWidth="1"/>
    <col min="22" max="22" width="4.875" style="32" customWidth="1"/>
    <col min="23" max="23" width="13" style="33" bestFit="1" customWidth="1"/>
    <col min="24" max="258" width="12" style="33"/>
    <col min="259" max="259" width="10.75" style="33" bestFit="1" customWidth="1"/>
    <col min="260" max="260" width="5.125" style="33" customWidth="1"/>
    <col min="261" max="261" width="16.5" style="33" customWidth="1"/>
    <col min="262" max="262" width="15.5" style="33" bestFit="1" customWidth="1"/>
    <col min="263" max="263" width="15.625" style="33" customWidth="1"/>
    <col min="264" max="264" width="11.125" style="33" customWidth="1"/>
    <col min="265" max="265" width="11.625" style="33" customWidth="1"/>
    <col min="266" max="266" width="12.75" style="33" customWidth="1"/>
    <col min="267" max="267" width="3" style="33" customWidth="1"/>
    <col min="268" max="268" width="4.625" style="33" customWidth="1"/>
    <col min="269" max="269" width="8.5" style="33" customWidth="1"/>
    <col min="270" max="271" width="10.75" style="33" customWidth="1"/>
    <col min="272" max="272" width="10.625" style="33" customWidth="1"/>
    <col min="273" max="273" width="16" style="33" customWidth="1"/>
    <col min="274" max="274" width="33" style="33" bestFit="1" customWidth="1"/>
    <col min="275" max="275" width="9.625" style="33" customWidth="1"/>
    <col min="276" max="276" width="18.75" style="33" customWidth="1"/>
    <col min="277" max="277" width="27.625" style="33" customWidth="1"/>
    <col min="278" max="278" width="4.875" style="33" customWidth="1"/>
    <col min="279" max="279" width="13" style="33" bestFit="1" customWidth="1"/>
    <col min="280" max="514" width="12" style="33"/>
    <col min="515" max="515" width="10.75" style="33" bestFit="1" customWidth="1"/>
    <col min="516" max="516" width="5.125" style="33" customWidth="1"/>
    <col min="517" max="517" width="16.5" style="33" customWidth="1"/>
    <col min="518" max="518" width="15.5" style="33" bestFit="1" customWidth="1"/>
    <col min="519" max="519" width="15.625" style="33" customWidth="1"/>
    <col min="520" max="520" width="11.125" style="33" customWidth="1"/>
    <col min="521" max="521" width="11.625" style="33" customWidth="1"/>
    <col min="522" max="522" width="12.75" style="33" customWidth="1"/>
    <col min="523" max="523" width="3" style="33" customWidth="1"/>
    <col min="524" max="524" width="4.625" style="33" customWidth="1"/>
    <col min="525" max="525" width="8.5" style="33" customWidth="1"/>
    <col min="526" max="527" width="10.75" style="33" customWidth="1"/>
    <col min="528" max="528" width="10.625" style="33" customWidth="1"/>
    <col min="529" max="529" width="16" style="33" customWidth="1"/>
    <col min="530" max="530" width="33" style="33" bestFit="1" customWidth="1"/>
    <col min="531" max="531" width="9.625" style="33" customWidth="1"/>
    <col min="532" max="532" width="18.75" style="33" customWidth="1"/>
    <col min="533" max="533" width="27.625" style="33" customWidth="1"/>
    <col min="534" max="534" width="4.875" style="33" customWidth="1"/>
    <col min="535" max="535" width="13" style="33" bestFit="1" customWidth="1"/>
    <col min="536" max="770" width="12" style="33"/>
    <col min="771" max="771" width="10.75" style="33" bestFit="1" customWidth="1"/>
    <col min="772" max="772" width="5.125" style="33" customWidth="1"/>
    <col min="773" max="773" width="16.5" style="33" customWidth="1"/>
    <col min="774" max="774" width="15.5" style="33" bestFit="1" customWidth="1"/>
    <col min="775" max="775" width="15.625" style="33" customWidth="1"/>
    <col min="776" max="776" width="11.125" style="33" customWidth="1"/>
    <col min="777" max="777" width="11.625" style="33" customWidth="1"/>
    <col min="778" max="778" width="12.75" style="33" customWidth="1"/>
    <col min="779" max="779" width="3" style="33" customWidth="1"/>
    <col min="780" max="780" width="4.625" style="33" customWidth="1"/>
    <col min="781" max="781" width="8.5" style="33" customWidth="1"/>
    <col min="782" max="783" width="10.75" style="33" customWidth="1"/>
    <col min="784" max="784" width="10.625" style="33" customWidth="1"/>
    <col min="785" max="785" width="16" style="33" customWidth="1"/>
    <col min="786" max="786" width="33" style="33" bestFit="1" customWidth="1"/>
    <col min="787" max="787" width="9.625" style="33" customWidth="1"/>
    <col min="788" max="788" width="18.75" style="33" customWidth="1"/>
    <col min="789" max="789" width="27.625" style="33" customWidth="1"/>
    <col min="790" max="790" width="4.875" style="33" customWidth="1"/>
    <col min="791" max="791" width="13" style="33" bestFit="1" customWidth="1"/>
    <col min="792" max="1026" width="12" style="33"/>
    <col min="1027" max="1027" width="10.75" style="33" bestFit="1" customWidth="1"/>
    <col min="1028" max="1028" width="5.125" style="33" customWidth="1"/>
    <col min="1029" max="1029" width="16.5" style="33" customWidth="1"/>
    <col min="1030" max="1030" width="15.5" style="33" bestFit="1" customWidth="1"/>
    <col min="1031" max="1031" width="15.625" style="33" customWidth="1"/>
    <col min="1032" max="1032" width="11.125" style="33" customWidth="1"/>
    <col min="1033" max="1033" width="11.625" style="33" customWidth="1"/>
    <col min="1034" max="1034" width="12.75" style="33" customWidth="1"/>
    <col min="1035" max="1035" width="3" style="33" customWidth="1"/>
    <col min="1036" max="1036" width="4.625" style="33" customWidth="1"/>
    <col min="1037" max="1037" width="8.5" style="33" customWidth="1"/>
    <col min="1038" max="1039" width="10.75" style="33" customWidth="1"/>
    <col min="1040" max="1040" width="10.625" style="33" customWidth="1"/>
    <col min="1041" max="1041" width="16" style="33" customWidth="1"/>
    <col min="1042" max="1042" width="33" style="33" bestFit="1" customWidth="1"/>
    <col min="1043" max="1043" width="9.625" style="33" customWidth="1"/>
    <col min="1044" max="1044" width="18.75" style="33" customWidth="1"/>
    <col min="1045" max="1045" width="27.625" style="33" customWidth="1"/>
    <col min="1046" max="1046" width="4.875" style="33" customWidth="1"/>
    <col min="1047" max="1047" width="13" style="33" bestFit="1" customWidth="1"/>
    <col min="1048" max="1282" width="12" style="33"/>
    <col min="1283" max="1283" width="10.75" style="33" bestFit="1" customWidth="1"/>
    <col min="1284" max="1284" width="5.125" style="33" customWidth="1"/>
    <col min="1285" max="1285" width="16.5" style="33" customWidth="1"/>
    <col min="1286" max="1286" width="15.5" style="33" bestFit="1" customWidth="1"/>
    <col min="1287" max="1287" width="15.625" style="33" customWidth="1"/>
    <col min="1288" max="1288" width="11.125" style="33" customWidth="1"/>
    <col min="1289" max="1289" width="11.625" style="33" customWidth="1"/>
    <col min="1290" max="1290" width="12.75" style="33" customWidth="1"/>
    <col min="1291" max="1291" width="3" style="33" customWidth="1"/>
    <col min="1292" max="1292" width="4.625" style="33" customWidth="1"/>
    <col min="1293" max="1293" width="8.5" style="33" customWidth="1"/>
    <col min="1294" max="1295" width="10.75" style="33" customWidth="1"/>
    <col min="1296" max="1296" width="10.625" style="33" customWidth="1"/>
    <col min="1297" max="1297" width="16" style="33" customWidth="1"/>
    <col min="1298" max="1298" width="33" style="33" bestFit="1" customWidth="1"/>
    <col min="1299" max="1299" width="9.625" style="33" customWidth="1"/>
    <col min="1300" max="1300" width="18.75" style="33" customWidth="1"/>
    <col min="1301" max="1301" width="27.625" style="33" customWidth="1"/>
    <col min="1302" max="1302" width="4.875" style="33" customWidth="1"/>
    <col min="1303" max="1303" width="13" style="33" bestFit="1" customWidth="1"/>
    <col min="1304" max="1538" width="12" style="33"/>
    <col min="1539" max="1539" width="10.75" style="33" bestFit="1" customWidth="1"/>
    <col min="1540" max="1540" width="5.125" style="33" customWidth="1"/>
    <col min="1541" max="1541" width="16.5" style="33" customWidth="1"/>
    <col min="1542" max="1542" width="15.5" style="33" bestFit="1" customWidth="1"/>
    <col min="1543" max="1543" width="15.625" style="33" customWidth="1"/>
    <col min="1544" max="1544" width="11.125" style="33" customWidth="1"/>
    <col min="1545" max="1545" width="11.625" style="33" customWidth="1"/>
    <col min="1546" max="1546" width="12.75" style="33" customWidth="1"/>
    <col min="1547" max="1547" width="3" style="33" customWidth="1"/>
    <col min="1548" max="1548" width="4.625" style="33" customWidth="1"/>
    <col min="1549" max="1549" width="8.5" style="33" customWidth="1"/>
    <col min="1550" max="1551" width="10.75" style="33" customWidth="1"/>
    <col min="1552" max="1552" width="10.625" style="33" customWidth="1"/>
    <col min="1553" max="1553" width="16" style="33" customWidth="1"/>
    <col min="1554" max="1554" width="33" style="33" bestFit="1" customWidth="1"/>
    <col min="1555" max="1555" width="9.625" style="33" customWidth="1"/>
    <col min="1556" max="1556" width="18.75" style="33" customWidth="1"/>
    <col min="1557" max="1557" width="27.625" style="33" customWidth="1"/>
    <col min="1558" max="1558" width="4.875" style="33" customWidth="1"/>
    <col min="1559" max="1559" width="13" style="33" bestFit="1" customWidth="1"/>
    <col min="1560" max="1794" width="12" style="33"/>
    <col min="1795" max="1795" width="10.75" style="33" bestFit="1" customWidth="1"/>
    <col min="1796" max="1796" width="5.125" style="33" customWidth="1"/>
    <col min="1797" max="1797" width="16.5" style="33" customWidth="1"/>
    <col min="1798" max="1798" width="15.5" style="33" bestFit="1" customWidth="1"/>
    <col min="1799" max="1799" width="15.625" style="33" customWidth="1"/>
    <col min="1800" max="1800" width="11.125" style="33" customWidth="1"/>
    <col min="1801" max="1801" width="11.625" style="33" customWidth="1"/>
    <col min="1802" max="1802" width="12.75" style="33" customWidth="1"/>
    <col min="1803" max="1803" width="3" style="33" customWidth="1"/>
    <col min="1804" max="1804" width="4.625" style="33" customWidth="1"/>
    <col min="1805" max="1805" width="8.5" style="33" customWidth="1"/>
    <col min="1806" max="1807" width="10.75" style="33" customWidth="1"/>
    <col min="1808" max="1808" width="10.625" style="33" customWidth="1"/>
    <col min="1809" max="1809" width="16" style="33" customWidth="1"/>
    <col min="1810" max="1810" width="33" style="33" bestFit="1" customWidth="1"/>
    <col min="1811" max="1811" width="9.625" style="33" customWidth="1"/>
    <col min="1812" max="1812" width="18.75" style="33" customWidth="1"/>
    <col min="1813" max="1813" width="27.625" style="33" customWidth="1"/>
    <col min="1814" max="1814" width="4.875" style="33" customWidth="1"/>
    <col min="1815" max="1815" width="13" style="33" bestFit="1" customWidth="1"/>
    <col min="1816" max="2050" width="12" style="33"/>
    <col min="2051" max="2051" width="10.75" style="33" bestFit="1" customWidth="1"/>
    <col min="2052" max="2052" width="5.125" style="33" customWidth="1"/>
    <col min="2053" max="2053" width="16.5" style="33" customWidth="1"/>
    <col min="2054" max="2054" width="15.5" style="33" bestFit="1" customWidth="1"/>
    <col min="2055" max="2055" width="15.625" style="33" customWidth="1"/>
    <col min="2056" max="2056" width="11.125" style="33" customWidth="1"/>
    <col min="2057" max="2057" width="11.625" style="33" customWidth="1"/>
    <col min="2058" max="2058" width="12.75" style="33" customWidth="1"/>
    <col min="2059" max="2059" width="3" style="33" customWidth="1"/>
    <col min="2060" max="2060" width="4.625" style="33" customWidth="1"/>
    <col min="2061" max="2061" width="8.5" style="33" customWidth="1"/>
    <col min="2062" max="2063" width="10.75" style="33" customWidth="1"/>
    <col min="2064" max="2064" width="10.625" style="33" customWidth="1"/>
    <col min="2065" max="2065" width="16" style="33" customWidth="1"/>
    <col min="2066" max="2066" width="33" style="33" bestFit="1" customWidth="1"/>
    <col min="2067" max="2067" width="9.625" style="33" customWidth="1"/>
    <col min="2068" max="2068" width="18.75" style="33" customWidth="1"/>
    <col min="2069" max="2069" width="27.625" style="33" customWidth="1"/>
    <col min="2070" max="2070" width="4.875" style="33" customWidth="1"/>
    <col min="2071" max="2071" width="13" style="33" bestFit="1" customWidth="1"/>
    <col min="2072" max="2306" width="12" style="33"/>
    <col min="2307" max="2307" width="10.75" style="33" bestFit="1" customWidth="1"/>
    <col min="2308" max="2308" width="5.125" style="33" customWidth="1"/>
    <col min="2309" max="2309" width="16.5" style="33" customWidth="1"/>
    <col min="2310" max="2310" width="15.5" style="33" bestFit="1" customWidth="1"/>
    <col min="2311" max="2311" width="15.625" style="33" customWidth="1"/>
    <col min="2312" max="2312" width="11.125" style="33" customWidth="1"/>
    <col min="2313" max="2313" width="11.625" style="33" customWidth="1"/>
    <col min="2314" max="2314" width="12.75" style="33" customWidth="1"/>
    <col min="2315" max="2315" width="3" style="33" customWidth="1"/>
    <col min="2316" max="2316" width="4.625" style="33" customWidth="1"/>
    <col min="2317" max="2317" width="8.5" style="33" customWidth="1"/>
    <col min="2318" max="2319" width="10.75" style="33" customWidth="1"/>
    <col min="2320" max="2320" width="10.625" style="33" customWidth="1"/>
    <col min="2321" max="2321" width="16" style="33" customWidth="1"/>
    <col min="2322" max="2322" width="33" style="33" bestFit="1" customWidth="1"/>
    <col min="2323" max="2323" width="9.625" style="33" customWidth="1"/>
    <col min="2324" max="2324" width="18.75" style="33" customWidth="1"/>
    <col min="2325" max="2325" width="27.625" style="33" customWidth="1"/>
    <col min="2326" max="2326" width="4.875" style="33" customWidth="1"/>
    <col min="2327" max="2327" width="13" style="33" bestFit="1" customWidth="1"/>
    <col min="2328" max="2562" width="12" style="33"/>
    <col min="2563" max="2563" width="10.75" style="33" bestFit="1" customWidth="1"/>
    <col min="2564" max="2564" width="5.125" style="33" customWidth="1"/>
    <col min="2565" max="2565" width="16.5" style="33" customWidth="1"/>
    <col min="2566" max="2566" width="15.5" style="33" bestFit="1" customWidth="1"/>
    <col min="2567" max="2567" width="15.625" style="33" customWidth="1"/>
    <col min="2568" max="2568" width="11.125" style="33" customWidth="1"/>
    <col min="2569" max="2569" width="11.625" style="33" customWidth="1"/>
    <col min="2570" max="2570" width="12.75" style="33" customWidth="1"/>
    <col min="2571" max="2571" width="3" style="33" customWidth="1"/>
    <col min="2572" max="2572" width="4.625" style="33" customWidth="1"/>
    <col min="2573" max="2573" width="8.5" style="33" customWidth="1"/>
    <col min="2574" max="2575" width="10.75" style="33" customWidth="1"/>
    <col min="2576" max="2576" width="10.625" style="33" customWidth="1"/>
    <col min="2577" max="2577" width="16" style="33" customWidth="1"/>
    <col min="2578" max="2578" width="33" style="33" bestFit="1" customWidth="1"/>
    <col min="2579" max="2579" width="9.625" style="33" customWidth="1"/>
    <col min="2580" max="2580" width="18.75" style="33" customWidth="1"/>
    <col min="2581" max="2581" width="27.625" style="33" customWidth="1"/>
    <col min="2582" max="2582" width="4.875" style="33" customWidth="1"/>
    <col min="2583" max="2583" width="13" style="33" bestFit="1" customWidth="1"/>
    <col min="2584" max="2818" width="12" style="33"/>
    <col min="2819" max="2819" width="10.75" style="33" bestFit="1" customWidth="1"/>
    <col min="2820" max="2820" width="5.125" style="33" customWidth="1"/>
    <col min="2821" max="2821" width="16.5" style="33" customWidth="1"/>
    <col min="2822" max="2822" width="15.5" style="33" bestFit="1" customWidth="1"/>
    <col min="2823" max="2823" width="15.625" style="33" customWidth="1"/>
    <col min="2824" max="2824" width="11.125" style="33" customWidth="1"/>
    <col min="2825" max="2825" width="11.625" style="33" customWidth="1"/>
    <col min="2826" max="2826" width="12.75" style="33" customWidth="1"/>
    <col min="2827" max="2827" width="3" style="33" customWidth="1"/>
    <col min="2828" max="2828" width="4.625" style="33" customWidth="1"/>
    <col min="2829" max="2829" width="8.5" style="33" customWidth="1"/>
    <col min="2830" max="2831" width="10.75" style="33" customWidth="1"/>
    <col min="2832" max="2832" width="10.625" style="33" customWidth="1"/>
    <col min="2833" max="2833" width="16" style="33" customWidth="1"/>
    <col min="2834" max="2834" width="33" style="33" bestFit="1" customWidth="1"/>
    <col min="2835" max="2835" width="9.625" style="33" customWidth="1"/>
    <col min="2836" max="2836" width="18.75" style="33" customWidth="1"/>
    <col min="2837" max="2837" width="27.625" style="33" customWidth="1"/>
    <col min="2838" max="2838" width="4.875" style="33" customWidth="1"/>
    <col min="2839" max="2839" width="13" style="33" bestFit="1" customWidth="1"/>
    <col min="2840" max="3074" width="12" style="33"/>
    <col min="3075" max="3075" width="10.75" style="33" bestFit="1" customWidth="1"/>
    <col min="3076" max="3076" width="5.125" style="33" customWidth="1"/>
    <col min="3077" max="3077" width="16.5" style="33" customWidth="1"/>
    <col min="3078" max="3078" width="15.5" style="33" bestFit="1" customWidth="1"/>
    <col min="3079" max="3079" width="15.625" style="33" customWidth="1"/>
    <col min="3080" max="3080" width="11.125" style="33" customWidth="1"/>
    <col min="3081" max="3081" width="11.625" style="33" customWidth="1"/>
    <col min="3082" max="3082" width="12.75" style="33" customWidth="1"/>
    <col min="3083" max="3083" width="3" style="33" customWidth="1"/>
    <col min="3084" max="3084" width="4.625" style="33" customWidth="1"/>
    <col min="3085" max="3085" width="8.5" style="33" customWidth="1"/>
    <col min="3086" max="3087" width="10.75" style="33" customWidth="1"/>
    <col min="3088" max="3088" width="10.625" style="33" customWidth="1"/>
    <col min="3089" max="3089" width="16" style="33" customWidth="1"/>
    <col min="3090" max="3090" width="33" style="33" bestFit="1" customWidth="1"/>
    <col min="3091" max="3091" width="9.625" style="33" customWidth="1"/>
    <col min="3092" max="3092" width="18.75" style="33" customWidth="1"/>
    <col min="3093" max="3093" width="27.625" style="33" customWidth="1"/>
    <col min="3094" max="3094" width="4.875" style="33" customWidth="1"/>
    <col min="3095" max="3095" width="13" style="33" bestFit="1" customWidth="1"/>
    <col min="3096" max="3330" width="12" style="33"/>
    <col min="3331" max="3331" width="10.75" style="33" bestFit="1" customWidth="1"/>
    <col min="3332" max="3332" width="5.125" style="33" customWidth="1"/>
    <col min="3333" max="3333" width="16.5" style="33" customWidth="1"/>
    <col min="3334" max="3334" width="15.5" style="33" bestFit="1" customWidth="1"/>
    <col min="3335" max="3335" width="15.625" style="33" customWidth="1"/>
    <col min="3336" max="3336" width="11.125" style="33" customWidth="1"/>
    <col min="3337" max="3337" width="11.625" style="33" customWidth="1"/>
    <col min="3338" max="3338" width="12.75" style="33" customWidth="1"/>
    <col min="3339" max="3339" width="3" style="33" customWidth="1"/>
    <col min="3340" max="3340" width="4.625" style="33" customWidth="1"/>
    <col min="3341" max="3341" width="8.5" style="33" customWidth="1"/>
    <col min="3342" max="3343" width="10.75" style="33" customWidth="1"/>
    <col min="3344" max="3344" width="10.625" style="33" customWidth="1"/>
    <col min="3345" max="3345" width="16" style="33" customWidth="1"/>
    <col min="3346" max="3346" width="33" style="33" bestFit="1" customWidth="1"/>
    <col min="3347" max="3347" width="9.625" style="33" customWidth="1"/>
    <col min="3348" max="3348" width="18.75" style="33" customWidth="1"/>
    <col min="3349" max="3349" width="27.625" style="33" customWidth="1"/>
    <col min="3350" max="3350" width="4.875" style="33" customWidth="1"/>
    <col min="3351" max="3351" width="13" style="33" bestFit="1" customWidth="1"/>
    <col min="3352" max="3586" width="12" style="33"/>
    <col min="3587" max="3587" width="10.75" style="33" bestFit="1" customWidth="1"/>
    <col min="3588" max="3588" width="5.125" style="33" customWidth="1"/>
    <col min="3589" max="3589" width="16.5" style="33" customWidth="1"/>
    <col min="3590" max="3590" width="15.5" style="33" bestFit="1" customWidth="1"/>
    <col min="3591" max="3591" width="15.625" style="33" customWidth="1"/>
    <col min="3592" max="3592" width="11.125" style="33" customWidth="1"/>
    <col min="3593" max="3593" width="11.625" style="33" customWidth="1"/>
    <col min="3594" max="3594" width="12.75" style="33" customWidth="1"/>
    <col min="3595" max="3595" width="3" style="33" customWidth="1"/>
    <col min="3596" max="3596" width="4.625" style="33" customWidth="1"/>
    <col min="3597" max="3597" width="8.5" style="33" customWidth="1"/>
    <col min="3598" max="3599" width="10.75" style="33" customWidth="1"/>
    <col min="3600" max="3600" width="10.625" style="33" customWidth="1"/>
    <col min="3601" max="3601" width="16" style="33" customWidth="1"/>
    <col min="3602" max="3602" width="33" style="33" bestFit="1" customWidth="1"/>
    <col min="3603" max="3603" width="9.625" style="33" customWidth="1"/>
    <col min="3604" max="3604" width="18.75" style="33" customWidth="1"/>
    <col min="3605" max="3605" width="27.625" style="33" customWidth="1"/>
    <col min="3606" max="3606" width="4.875" style="33" customWidth="1"/>
    <col min="3607" max="3607" width="13" style="33" bestFit="1" customWidth="1"/>
    <col min="3608" max="3842" width="12" style="33"/>
    <col min="3843" max="3843" width="10.75" style="33" bestFit="1" customWidth="1"/>
    <col min="3844" max="3844" width="5.125" style="33" customWidth="1"/>
    <col min="3845" max="3845" width="16.5" style="33" customWidth="1"/>
    <col min="3846" max="3846" width="15.5" style="33" bestFit="1" customWidth="1"/>
    <col min="3847" max="3847" width="15.625" style="33" customWidth="1"/>
    <col min="3848" max="3848" width="11.125" style="33" customWidth="1"/>
    <col min="3849" max="3849" width="11.625" style="33" customWidth="1"/>
    <col min="3850" max="3850" width="12.75" style="33" customWidth="1"/>
    <col min="3851" max="3851" width="3" style="33" customWidth="1"/>
    <col min="3852" max="3852" width="4.625" style="33" customWidth="1"/>
    <col min="3853" max="3853" width="8.5" style="33" customWidth="1"/>
    <col min="3854" max="3855" width="10.75" style="33" customWidth="1"/>
    <col min="3856" max="3856" width="10.625" style="33" customWidth="1"/>
    <col min="3857" max="3857" width="16" style="33" customWidth="1"/>
    <col min="3858" max="3858" width="33" style="33" bestFit="1" customWidth="1"/>
    <col min="3859" max="3859" width="9.625" style="33" customWidth="1"/>
    <col min="3860" max="3860" width="18.75" style="33" customWidth="1"/>
    <col min="3861" max="3861" width="27.625" style="33" customWidth="1"/>
    <col min="3862" max="3862" width="4.875" style="33" customWidth="1"/>
    <col min="3863" max="3863" width="13" style="33" bestFit="1" customWidth="1"/>
    <col min="3864" max="4098" width="12" style="33"/>
    <col min="4099" max="4099" width="10.75" style="33" bestFit="1" customWidth="1"/>
    <col min="4100" max="4100" width="5.125" style="33" customWidth="1"/>
    <col min="4101" max="4101" width="16.5" style="33" customWidth="1"/>
    <col min="4102" max="4102" width="15.5" style="33" bestFit="1" customWidth="1"/>
    <col min="4103" max="4103" width="15.625" style="33" customWidth="1"/>
    <col min="4104" max="4104" width="11.125" style="33" customWidth="1"/>
    <col min="4105" max="4105" width="11.625" style="33" customWidth="1"/>
    <col min="4106" max="4106" width="12.75" style="33" customWidth="1"/>
    <col min="4107" max="4107" width="3" style="33" customWidth="1"/>
    <col min="4108" max="4108" width="4.625" style="33" customWidth="1"/>
    <col min="4109" max="4109" width="8.5" style="33" customWidth="1"/>
    <col min="4110" max="4111" width="10.75" style="33" customWidth="1"/>
    <col min="4112" max="4112" width="10.625" style="33" customWidth="1"/>
    <col min="4113" max="4113" width="16" style="33" customWidth="1"/>
    <col min="4114" max="4114" width="33" style="33" bestFit="1" customWidth="1"/>
    <col min="4115" max="4115" width="9.625" style="33" customWidth="1"/>
    <col min="4116" max="4116" width="18.75" style="33" customWidth="1"/>
    <col min="4117" max="4117" width="27.625" style="33" customWidth="1"/>
    <col min="4118" max="4118" width="4.875" style="33" customWidth="1"/>
    <col min="4119" max="4119" width="13" style="33" bestFit="1" customWidth="1"/>
    <col min="4120" max="4354" width="12" style="33"/>
    <col min="4355" max="4355" width="10.75" style="33" bestFit="1" customWidth="1"/>
    <col min="4356" max="4356" width="5.125" style="33" customWidth="1"/>
    <col min="4357" max="4357" width="16.5" style="33" customWidth="1"/>
    <col min="4358" max="4358" width="15.5" style="33" bestFit="1" customWidth="1"/>
    <col min="4359" max="4359" width="15.625" style="33" customWidth="1"/>
    <col min="4360" max="4360" width="11.125" style="33" customWidth="1"/>
    <col min="4361" max="4361" width="11.625" style="33" customWidth="1"/>
    <col min="4362" max="4362" width="12.75" style="33" customWidth="1"/>
    <col min="4363" max="4363" width="3" style="33" customWidth="1"/>
    <col min="4364" max="4364" width="4.625" style="33" customWidth="1"/>
    <col min="4365" max="4365" width="8.5" style="33" customWidth="1"/>
    <col min="4366" max="4367" width="10.75" style="33" customWidth="1"/>
    <col min="4368" max="4368" width="10.625" style="33" customWidth="1"/>
    <col min="4369" max="4369" width="16" style="33" customWidth="1"/>
    <col min="4370" max="4370" width="33" style="33" bestFit="1" customWidth="1"/>
    <col min="4371" max="4371" width="9.625" style="33" customWidth="1"/>
    <col min="4372" max="4372" width="18.75" style="33" customWidth="1"/>
    <col min="4373" max="4373" width="27.625" style="33" customWidth="1"/>
    <col min="4374" max="4374" width="4.875" style="33" customWidth="1"/>
    <col min="4375" max="4375" width="13" style="33" bestFit="1" customWidth="1"/>
    <col min="4376" max="4610" width="12" style="33"/>
    <col min="4611" max="4611" width="10.75" style="33" bestFit="1" customWidth="1"/>
    <col min="4612" max="4612" width="5.125" style="33" customWidth="1"/>
    <col min="4613" max="4613" width="16.5" style="33" customWidth="1"/>
    <col min="4614" max="4614" width="15.5" style="33" bestFit="1" customWidth="1"/>
    <col min="4615" max="4615" width="15.625" style="33" customWidth="1"/>
    <col min="4616" max="4616" width="11.125" style="33" customWidth="1"/>
    <col min="4617" max="4617" width="11.625" style="33" customWidth="1"/>
    <col min="4618" max="4618" width="12.75" style="33" customWidth="1"/>
    <col min="4619" max="4619" width="3" style="33" customWidth="1"/>
    <col min="4620" max="4620" width="4.625" style="33" customWidth="1"/>
    <col min="4621" max="4621" width="8.5" style="33" customWidth="1"/>
    <col min="4622" max="4623" width="10.75" style="33" customWidth="1"/>
    <col min="4624" max="4624" width="10.625" style="33" customWidth="1"/>
    <col min="4625" max="4625" width="16" style="33" customWidth="1"/>
    <col min="4626" max="4626" width="33" style="33" bestFit="1" customWidth="1"/>
    <col min="4627" max="4627" width="9.625" style="33" customWidth="1"/>
    <col min="4628" max="4628" width="18.75" style="33" customWidth="1"/>
    <col min="4629" max="4629" width="27.625" style="33" customWidth="1"/>
    <col min="4630" max="4630" width="4.875" style="33" customWidth="1"/>
    <col min="4631" max="4631" width="13" style="33" bestFit="1" customWidth="1"/>
    <col min="4632" max="4866" width="12" style="33"/>
    <col min="4867" max="4867" width="10.75" style="33" bestFit="1" customWidth="1"/>
    <col min="4868" max="4868" width="5.125" style="33" customWidth="1"/>
    <col min="4869" max="4869" width="16.5" style="33" customWidth="1"/>
    <col min="4870" max="4870" width="15.5" style="33" bestFit="1" customWidth="1"/>
    <col min="4871" max="4871" width="15.625" style="33" customWidth="1"/>
    <col min="4872" max="4872" width="11.125" style="33" customWidth="1"/>
    <col min="4873" max="4873" width="11.625" style="33" customWidth="1"/>
    <col min="4874" max="4874" width="12.75" style="33" customWidth="1"/>
    <col min="4875" max="4875" width="3" style="33" customWidth="1"/>
    <col min="4876" max="4876" width="4.625" style="33" customWidth="1"/>
    <col min="4877" max="4877" width="8.5" style="33" customWidth="1"/>
    <col min="4878" max="4879" width="10.75" style="33" customWidth="1"/>
    <col min="4880" max="4880" width="10.625" style="33" customWidth="1"/>
    <col min="4881" max="4881" width="16" style="33" customWidth="1"/>
    <col min="4882" max="4882" width="33" style="33" bestFit="1" customWidth="1"/>
    <col min="4883" max="4883" width="9.625" style="33" customWidth="1"/>
    <col min="4884" max="4884" width="18.75" style="33" customWidth="1"/>
    <col min="4885" max="4885" width="27.625" style="33" customWidth="1"/>
    <col min="4886" max="4886" width="4.875" style="33" customWidth="1"/>
    <col min="4887" max="4887" width="13" style="33" bestFit="1" customWidth="1"/>
    <col min="4888" max="5122" width="12" style="33"/>
    <col min="5123" max="5123" width="10.75" style="33" bestFit="1" customWidth="1"/>
    <col min="5124" max="5124" width="5.125" style="33" customWidth="1"/>
    <col min="5125" max="5125" width="16.5" style="33" customWidth="1"/>
    <col min="5126" max="5126" width="15.5" style="33" bestFit="1" customWidth="1"/>
    <col min="5127" max="5127" width="15.625" style="33" customWidth="1"/>
    <col min="5128" max="5128" width="11.125" style="33" customWidth="1"/>
    <col min="5129" max="5129" width="11.625" style="33" customWidth="1"/>
    <col min="5130" max="5130" width="12.75" style="33" customWidth="1"/>
    <col min="5131" max="5131" width="3" style="33" customWidth="1"/>
    <col min="5132" max="5132" width="4.625" style="33" customWidth="1"/>
    <col min="5133" max="5133" width="8.5" style="33" customWidth="1"/>
    <col min="5134" max="5135" width="10.75" style="33" customWidth="1"/>
    <col min="5136" max="5136" width="10.625" style="33" customWidth="1"/>
    <col min="5137" max="5137" width="16" style="33" customWidth="1"/>
    <col min="5138" max="5138" width="33" style="33" bestFit="1" customWidth="1"/>
    <col min="5139" max="5139" width="9.625" style="33" customWidth="1"/>
    <col min="5140" max="5140" width="18.75" style="33" customWidth="1"/>
    <col min="5141" max="5141" width="27.625" style="33" customWidth="1"/>
    <col min="5142" max="5142" width="4.875" style="33" customWidth="1"/>
    <col min="5143" max="5143" width="13" style="33" bestFit="1" customWidth="1"/>
    <col min="5144" max="5378" width="12" style="33"/>
    <col min="5379" max="5379" width="10.75" style="33" bestFit="1" customWidth="1"/>
    <col min="5380" max="5380" width="5.125" style="33" customWidth="1"/>
    <col min="5381" max="5381" width="16.5" style="33" customWidth="1"/>
    <col min="5382" max="5382" width="15.5" style="33" bestFit="1" customWidth="1"/>
    <col min="5383" max="5383" width="15.625" style="33" customWidth="1"/>
    <col min="5384" max="5384" width="11.125" style="33" customWidth="1"/>
    <col min="5385" max="5385" width="11.625" style="33" customWidth="1"/>
    <col min="5386" max="5386" width="12.75" style="33" customWidth="1"/>
    <col min="5387" max="5387" width="3" style="33" customWidth="1"/>
    <col min="5388" max="5388" width="4.625" style="33" customWidth="1"/>
    <col min="5389" max="5389" width="8.5" style="33" customWidth="1"/>
    <col min="5390" max="5391" width="10.75" style="33" customWidth="1"/>
    <col min="5392" max="5392" width="10.625" style="33" customWidth="1"/>
    <col min="5393" max="5393" width="16" style="33" customWidth="1"/>
    <col min="5394" max="5394" width="33" style="33" bestFit="1" customWidth="1"/>
    <col min="5395" max="5395" width="9.625" style="33" customWidth="1"/>
    <col min="5396" max="5396" width="18.75" style="33" customWidth="1"/>
    <col min="5397" max="5397" width="27.625" style="33" customWidth="1"/>
    <col min="5398" max="5398" width="4.875" style="33" customWidth="1"/>
    <col min="5399" max="5399" width="13" style="33" bestFit="1" customWidth="1"/>
    <col min="5400" max="5634" width="12" style="33"/>
    <col min="5635" max="5635" width="10.75" style="33" bestFit="1" customWidth="1"/>
    <col min="5636" max="5636" width="5.125" style="33" customWidth="1"/>
    <col min="5637" max="5637" width="16.5" style="33" customWidth="1"/>
    <col min="5638" max="5638" width="15.5" style="33" bestFit="1" customWidth="1"/>
    <col min="5639" max="5639" width="15.625" style="33" customWidth="1"/>
    <col min="5640" max="5640" width="11.125" style="33" customWidth="1"/>
    <col min="5641" max="5641" width="11.625" style="33" customWidth="1"/>
    <col min="5642" max="5642" width="12.75" style="33" customWidth="1"/>
    <col min="5643" max="5643" width="3" style="33" customWidth="1"/>
    <col min="5644" max="5644" width="4.625" style="33" customWidth="1"/>
    <col min="5645" max="5645" width="8.5" style="33" customWidth="1"/>
    <col min="5646" max="5647" width="10.75" style="33" customWidth="1"/>
    <col min="5648" max="5648" width="10.625" style="33" customWidth="1"/>
    <col min="5649" max="5649" width="16" style="33" customWidth="1"/>
    <col min="5650" max="5650" width="33" style="33" bestFit="1" customWidth="1"/>
    <col min="5651" max="5651" width="9.625" style="33" customWidth="1"/>
    <col min="5652" max="5652" width="18.75" style="33" customWidth="1"/>
    <col min="5653" max="5653" width="27.625" style="33" customWidth="1"/>
    <col min="5654" max="5654" width="4.875" style="33" customWidth="1"/>
    <col min="5655" max="5655" width="13" style="33" bestFit="1" customWidth="1"/>
    <col min="5656" max="5890" width="12" style="33"/>
    <col min="5891" max="5891" width="10.75" style="33" bestFit="1" customWidth="1"/>
    <col min="5892" max="5892" width="5.125" style="33" customWidth="1"/>
    <col min="5893" max="5893" width="16.5" style="33" customWidth="1"/>
    <col min="5894" max="5894" width="15.5" style="33" bestFit="1" customWidth="1"/>
    <col min="5895" max="5895" width="15.625" style="33" customWidth="1"/>
    <col min="5896" max="5896" width="11.125" style="33" customWidth="1"/>
    <col min="5897" max="5897" width="11.625" style="33" customWidth="1"/>
    <col min="5898" max="5898" width="12.75" style="33" customWidth="1"/>
    <col min="5899" max="5899" width="3" style="33" customWidth="1"/>
    <col min="5900" max="5900" width="4.625" style="33" customWidth="1"/>
    <col min="5901" max="5901" width="8.5" style="33" customWidth="1"/>
    <col min="5902" max="5903" width="10.75" style="33" customWidth="1"/>
    <col min="5904" max="5904" width="10.625" style="33" customWidth="1"/>
    <col min="5905" max="5905" width="16" style="33" customWidth="1"/>
    <col min="5906" max="5906" width="33" style="33" bestFit="1" customWidth="1"/>
    <col min="5907" max="5907" width="9.625" style="33" customWidth="1"/>
    <col min="5908" max="5908" width="18.75" style="33" customWidth="1"/>
    <col min="5909" max="5909" width="27.625" style="33" customWidth="1"/>
    <col min="5910" max="5910" width="4.875" style="33" customWidth="1"/>
    <col min="5911" max="5911" width="13" style="33" bestFit="1" customWidth="1"/>
    <col min="5912" max="6146" width="12" style="33"/>
    <col min="6147" max="6147" width="10.75" style="33" bestFit="1" customWidth="1"/>
    <col min="6148" max="6148" width="5.125" style="33" customWidth="1"/>
    <col min="6149" max="6149" width="16.5" style="33" customWidth="1"/>
    <col min="6150" max="6150" width="15.5" style="33" bestFit="1" customWidth="1"/>
    <col min="6151" max="6151" width="15.625" style="33" customWidth="1"/>
    <col min="6152" max="6152" width="11.125" style="33" customWidth="1"/>
    <col min="6153" max="6153" width="11.625" style="33" customWidth="1"/>
    <col min="6154" max="6154" width="12.75" style="33" customWidth="1"/>
    <col min="6155" max="6155" width="3" style="33" customWidth="1"/>
    <col min="6156" max="6156" width="4.625" style="33" customWidth="1"/>
    <col min="6157" max="6157" width="8.5" style="33" customWidth="1"/>
    <col min="6158" max="6159" width="10.75" style="33" customWidth="1"/>
    <col min="6160" max="6160" width="10.625" style="33" customWidth="1"/>
    <col min="6161" max="6161" width="16" style="33" customWidth="1"/>
    <col min="6162" max="6162" width="33" style="33" bestFit="1" customWidth="1"/>
    <col min="6163" max="6163" width="9.625" style="33" customWidth="1"/>
    <col min="6164" max="6164" width="18.75" style="33" customWidth="1"/>
    <col min="6165" max="6165" width="27.625" style="33" customWidth="1"/>
    <col min="6166" max="6166" width="4.875" style="33" customWidth="1"/>
    <col min="6167" max="6167" width="13" style="33" bestFit="1" customWidth="1"/>
    <col min="6168" max="6402" width="12" style="33"/>
    <col min="6403" max="6403" width="10.75" style="33" bestFit="1" customWidth="1"/>
    <col min="6404" max="6404" width="5.125" style="33" customWidth="1"/>
    <col min="6405" max="6405" width="16.5" style="33" customWidth="1"/>
    <col min="6406" max="6406" width="15.5" style="33" bestFit="1" customWidth="1"/>
    <col min="6407" max="6407" width="15.625" style="33" customWidth="1"/>
    <col min="6408" max="6408" width="11.125" style="33" customWidth="1"/>
    <col min="6409" max="6409" width="11.625" style="33" customWidth="1"/>
    <col min="6410" max="6410" width="12.75" style="33" customWidth="1"/>
    <col min="6411" max="6411" width="3" style="33" customWidth="1"/>
    <col min="6412" max="6412" width="4.625" style="33" customWidth="1"/>
    <col min="6413" max="6413" width="8.5" style="33" customWidth="1"/>
    <col min="6414" max="6415" width="10.75" style="33" customWidth="1"/>
    <col min="6416" max="6416" width="10.625" style="33" customWidth="1"/>
    <col min="6417" max="6417" width="16" style="33" customWidth="1"/>
    <col min="6418" max="6418" width="33" style="33" bestFit="1" customWidth="1"/>
    <col min="6419" max="6419" width="9.625" style="33" customWidth="1"/>
    <col min="6420" max="6420" width="18.75" style="33" customWidth="1"/>
    <col min="6421" max="6421" width="27.625" style="33" customWidth="1"/>
    <col min="6422" max="6422" width="4.875" style="33" customWidth="1"/>
    <col min="6423" max="6423" width="13" style="33" bestFit="1" customWidth="1"/>
    <col min="6424" max="6658" width="12" style="33"/>
    <col min="6659" max="6659" width="10.75" style="33" bestFit="1" customWidth="1"/>
    <col min="6660" max="6660" width="5.125" style="33" customWidth="1"/>
    <col min="6661" max="6661" width="16.5" style="33" customWidth="1"/>
    <col min="6662" max="6662" width="15.5" style="33" bestFit="1" customWidth="1"/>
    <col min="6663" max="6663" width="15.625" style="33" customWidth="1"/>
    <col min="6664" max="6664" width="11.125" style="33" customWidth="1"/>
    <col min="6665" max="6665" width="11.625" style="33" customWidth="1"/>
    <col min="6666" max="6666" width="12.75" style="33" customWidth="1"/>
    <col min="6667" max="6667" width="3" style="33" customWidth="1"/>
    <col min="6668" max="6668" width="4.625" style="33" customWidth="1"/>
    <col min="6669" max="6669" width="8.5" style="33" customWidth="1"/>
    <col min="6670" max="6671" width="10.75" style="33" customWidth="1"/>
    <col min="6672" max="6672" width="10.625" style="33" customWidth="1"/>
    <col min="6673" max="6673" width="16" style="33" customWidth="1"/>
    <col min="6674" max="6674" width="33" style="33" bestFit="1" customWidth="1"/>
    <col min="6675" max="6675" width="9.625" style="33" customWidth="1"/>
    <col min="6676" max="6676" width="18.75" style="33" customWidth="1"/>
    <col min="6677" max="6677" width="27.625" style="33" customWidth="1"/>
    <col min="6678" max="6678" width="4.875" style="33" customWidth="1"/>
    <col min="6679" max="6679" width="13" style="33" bestFit="1" customWidth="1"/>
    <col min="6680" max="6914" width="12" style="33"/>
    <col min="6915" max="6915" width="10.75" style="33" bestFit="1" customWidth="1"/>
    <col min="6916" max="6916" width="5.125" style="33" customWidth="1"/>
    <col min="6917" max="6917" width="16.5" style="33" customWidth="1"/>
    <col min="6918" max="6918" width="15.5" style="33" bestFit="1" customWidth="1"/>
    <col min="6919" max="6919" width="15.625" style="33" customWidth="1"/>
    <col min="6920" max="6920" width="11.125" style="33" customWidth="1"/>
    <col min="6921" max="6921" width="11.625" style="33" customWidth="1"/>
    <col min="6922" max="6922" width="12.75" style="33" customWidth="1"/>
    <col min="6923" max="6923" width="3" style="33" customWidth="1"/>
    <col min="6924" max="6924" width="4.625" style="33" customWidth="1"/>
    <col min="6925" max="6925" width="8.5" style="33" customWidth="1"/>
    <col min="6926" max="6927" width="10.75" style="33" customWidth="1"/>
    <col min="6928" max="6928" width="10.625" style="33" customWidth="1"/>
    <col min="6929" max="6929" width="16" style="33" customWidth="1"/>
    <col min="6930" max="6930" width="33" style="33" bestFit="1" customWidth="1"/>
    <col min="6931" max="6931" width="9.625" style="33" customWidth="1"/>
    <col min="6932" max="6932" width="18.75" style="33" customWidth="1"/>
    <col min="6933" max="6933" width="27.625" style="33" customWidth="1"/>
    <col min="6934" max="6934" width="4.875" style="33" customWidth="1"/>
    <col min="6935" max="6935" width="13" style="33" bestFit="1" customWidth="1"/>
    <col min="6936" max="7170" width="12" style="33"/>
    <col min="7171" max="7171" width="10.75" style="33" bestFit="1" customWidth="1"/>
    <col min="7172" max="7172" width="5.125" style="33" customWidth="1"/>
    <col min="7173" max="7173" width="16.5" style="33" customWidth="1"/>
    <col min="7174" max="7174" width="15.5" style="33" bestFit="1" customWidth="1"/>
    <col min="7175" max="7175" width="15.625" style="33" customWidth="1"/>
    <col min="7176" max="7176" width="11.125" style="33" customWidth="1"/>
    <col min="7177" max="7177" width="11.625" style="33" customWidth="1"/>
    <col min="7178" max="7178" width="12.75" style="33" customWidth="1"/>
    <col min="7179" max="7179" width="3" style="33" customWidth="1"/>
    <col min="7180" max="7180" width="4.625" style="33" customWidth="1"/>
    <col min="7181" max="7181" width="8.5" style="33" customWidth="1"/>
    <col min="7182" max="7183" width="10.75" style="33" customWidth="1"/>
    <col min="7184" max="7184" width="10.625" style="33" customWidth="1"/>
    <col min="7185" max="7185" width="16" style="33" customWidth="1"/>
    <col min="7186" max="7186" width="33" style="33" bestFit="1" customWidth="1"/>
    <col min="7187" max="7187" width="9.625" style="33" customWidth="1"/>
    <col min="7188" max="7188" width="18.75" style="33" customWidth="1"/>
    <col min="7189" max="7189" width="27.625" style="33" customWidth="1"/>
    <col min="7190" max="7190" width="4.875" style="33" customWidth="1"/>
    <col min="7191" max="7191" width="13" style="33" bestFit="1" customWidth="1"/>
    <col min="7192" max="7426" width="12" style="33"/>
    <col min="7427" max="7427" width="10.75" style="33" bestFit="1" customWidth="1"/>
    <col min="7428" max="7428" width="5.125" style="33" customWidth="1"/>
    <col min="7429" max="7429" width="16.5" style="33" customWidth="1"/>
    <col min="7430" max="7430" width="15.5" style="33" bestFit="1" customWidth="1"/>
    <col min="7431" max="7431" width="15.625" style="33" customWidth="1"/>
    <col min="7432" max="7432" width="11.125" style="33" customWidth="1"/>
    <col min="7433" max="7433" width="11.625" style="33" customWidth="1"/>
    <col min="7434" max="7434" width="12.75" style="33" customWidth="1"/>
    <col min="7435" max="7435" width="3" style="33" customWidth="1"/>
    <col min="7436" max="7436" width="4.625" style="33" customWidth="1"/>
    <col min="7437" max="7437" width="8.5" style="33" customWidth="1"/>
    <col min="7438" max="7439" width="10.75" style="33" customWidth="1"/>
    <col min="7440" max="7440" width="10.625" style="33" customWidth="1"/>
    <col min="7441" max="7441" width="16" style="33" customWidth="1"/>
    <col min="7442" max="7442" width="33" style="33" bestFit="1" customWidth="1"/>
    <col min="7443" max="7443" width="9.625" style="33" customWidth="1"/>
    <col min="7444" max="7444" width="18.75" style="33" customWidth="1"/>
    <col min="7445" max="7445" width="27.625" style="33" customWidth="1"/>
    <col min="7446" max="7446" width="4.875" style="33" customWidth="1"/>
    <col min="7447" max="7447" width="13" style="33" bestFit="1" customWidth="1"/>
    <col min="7448" max="7682" width="12" style="33"/>
    <col min="7683" max="7683" width="10.75" style="33" bestFit="1" customWidth="1"/>
    <col min="7684" max="7684" width="5.125" style="33" customWidth="1"/>
    <col min="7685" max="7685" width="16.5" style="33" customWidth="1"/>
    <col min="7686" max="7686" width="15.5" style="33" bestFit="1" customWidth="1"/>
    <col min="7687" max="7687" width="15.625" style="33" customWidth="1"/>
    <col min="7688" max="7688" width="11.125" style="33" customWidth="1"/>
    <col min="7689" max="7689" width="11.625" style="33" customWidth="1"/>
    <col min="7690" max="7690" width="12.75" style="33" customWidth="1"/>
    <col min="7691" max="7691" width="3" style="33" customWidth="1"/>
    <col min="7692" max="7692" width="4.625" style="33" customWidth="1"/>
    <col min="7693" max="7693" width="8.5" style="33" customWidth="1"/>
    <col min="7694" max="7695" width="10.75" style="33" customWidth="1"/>
    <col min="7696" max="7696" width="10.625" style="33" customWidth="1"/>
    <col min="7697" max="7697" width="16" style="33" customWidth="1"/>
    <col min="7698" max="7698" width="33" style="33" bestFit="1" customWidth="1"/>
    <col min="7699" max="7699" width="9.625" style="33" customWidth="1"/>
    <col min="7700" max="7700" width="18.75" style="33" customWidth="1"/>
    <col min="7701" max="7701" width="27.625" style="33" customWidth="1"/>
    <col min="7702" max="7702" width="4.875" style="33" customWidth="1"/>
    <col min="7703" max="7703" width="13" style="33" bestFit="1" customWidth="1"/>
    <col min="7704" max="7938" width="12" style="33"/>
    <col min="7939" max="7939" width="10.75" style="33" bestFit="1" customWidth="1"/>
    <col min="7940" max="7940" width="5.125" style="33" customWidth="1"/>
    <col min="7941" max="7941" width="16.5" style="33" customWidth="1"/>
    <col min="7942" max="7942" width="15.5" style="33" bestFit="1" customWidth="1"/>
    <col min="7943" max="7943" width="15.625" style="33" customWidth="1"/>
    <col min="7944" max="7944" width="11.125" style="33" customWidth="1"/>
    <col min="7945" max="7945" width="11.625" style="33" customWidth="1"/>
    <col min="7946" max="7946" width="12.75" style="33" customWidth="1"/>
    <col min="7947" max="7947" width="3" style="33" customWidth="1"/>
    <col min="7948" max="7948" width="4.625" style="33" customWidth="1"/>
    <col min="7949" max="7949" width="8.5" style="33" customWidth="1"/>
    <col min="7950" max="7951" width="10.75" style="33" customWidth="1"/>
    <col min="7952" max="7952" width="10.625" style="33" customWidth="1"/>
    <col min="7953" max="7953" width="16" style="33" customWidth="1"/>
    <col min="7954" max="7954" width="33" style="33" bestFit="1" customWidth="1"/>
    <col min="7955" max="7955" width="9.625" style="33" customWidth="1"/>
    <col min="7956" max="7956" width="18.75" style="33" customWidth="1"/>
    <col min="7957" max="7957" width="27.625" style="33" customWidth="1"/>
    <col min="7958" max="7958" width="4.875" style="33" customWidth="1"/>
    <col min="7959" max="7959" width="13" style="33" bestFit="1" customWidth="1"/>
    <col min="7960" max="8194" width="12" style="33"/>
    <col min="8195" max="8195" width="10.75" style="33" bestFit="1" customWidth="1"/>
    <col min="8196" max="8196" width="5.125" style="33" customWidth="1"/>
    <col min="8197" max="8197" width="16.5" style="33" customWidth="1"/>
    <col min="8198" max="8198" width="15.5" style="33" bestFit="1" customWidth="1"/>
    <col min="8199" max="8199" width="15.625" style="33" customWidth="1"/>
    <col min="8200" max="8200" width="11.125" style="33" customWidth="1"/>
    <col min="8201" max="8201" width="11.625" style="33" customWidth="1"/>
    <col min="8202" max="8202" width="12.75" style="33" customWidth="1"/>
    <col min="8203" max="8203" width="3" style="33" customWidth="1"/>
    <col min="8204" max="8204" width="4.625" style="33" customWidth="1"/>
    <col min="8205" max="8205" width="8.5" style="33" customWidth="1"/>
    <col min="8206" max="8207" width="10.75" style="33" customWidth="1"/>
    <col min="8208" max="8208" width="10.625" style="33" customWidth="1"/>
    <col min="8209" max="8209" width="16" style="33" customWidth="1"/>
    <col min="8210" max="8210" width="33" style="33" bestFit="1" customWidth="1"/>
    <col min="8211" max="8211" width="9.625" style="33" customWidth="1"/>
    <col min="8212" max="8212" width="18.75" style="33" customWidth="1"/>
    <col min="8213" max="8213" width="27.625" style="33" customWidth="1"/>
    <col min="8214" max="8214" width="4.875" style="33" customWidth="1"/>
    <col min="8215" max="8215" width="13" style="33" bestFit="1" customWidth="1"/>
    <col min="8216" max="8450" width="12" style="33"/>
    <col min="8451" max="8451" width="10.75" style="33" bestFit="1" customWidth="1"/>
    <col min="8452" max="8452" width="5.125" style="33" customWidth="1"/>
    <col min="8453" max="8453" width="16.5" style="33" customWidth="1"/>
    <col min="8454" max="8454" width="15.5" style="33" bestFit="1" customWidth="1"/>
    <col min="8455" max="8455" width="15.625" style="33" customWidth="1"/>
    <col min="8456" max="8456" width="11.125" style="33" customWidth="1"/>
    <col min="8457" max="8457" width="11.625" style="33" customWidth="1"/>
    <col min="8458" max="8458" width="12.75" style="33" customWidth="1"/>
    <col min="8459" max="8459" width="3" style="33" customWidth="1"/>
    <col min="8460" max="8460" width="4.625" style="33" customWidth="1"/>
    <col min="8461" max="8461" width="8.5" style="33" customWidth="1"/>
    <col min="8462" max="8463" width="10.75" style="33" customWidth="1"/>
    <col min="8464" max="8464" width="10.625" style="33" customWidth="1"/>
    <col min="8465" max="8465" width="16" style="33" customWidth="1"/>
    <col min="8466" max="8466" width="33" style="33" bestFit="1" customWidth="1"/>
    <col min="8467" max="8467" width="9.625" style="33" customWidth="1"/>
    <col min="8468" max="8468" width="18.75" style="33" customWidth="1"/>
    <col min="8469" max="8469" width="27.625" style="33" customWidth="1"/>
    <col min="8470" max="8470" width="4.875" style="33" customWidth="1"/>
    <col min="8471" max="8471" width="13" style="33" bestFit="1" customWidth="1"/>
    <col min="8472" max="8706" width="12" style="33"/>
    <col min="8707" max="8707" width="10.75" style="33" bestFit="1" customWidth="1"/>
    <col min="8708" max="8708" width="5.125" style="33" customWidth="1"/>
    <col min="8709" max="8709" width="16.5" style="33" customWidth="1"/>
    <col min="8710" max="8710" width="15.5" style="33" bestFit="1" customWidth="1"/>
    <col min="8711" max="8711" width="15.625" style="33" customWidth="1"/>
    <col min="8712" max="8712" width="11.125" style="33" customWidth="1"/>
    <col min="8713" max="8713" width="11.625" style="33" customWidth="1"/>
    <col min="8714" max="8714" width="12.75" style="33" customWidth="1"/>
    <col min="8715" max="8715" width="3" style="33" customWidth="1"/>
    <col min="8716" max="8716" width="4.625" style="33" customWidth="1"/>
    <col min="8717" max="8717" width="8.5" style="33" customWidth="1"/>
    <col min="8718" max="8719" width="10.75" style="33" customWidth="1"/>
    <col min="8720" max="8720" width="10.625" style="33" customWidth="1"/>
    <col min="8721" max="8721" width="16" style="33" customWidth="1"/>
    <col min="8722" max="8722" width="33" style="33" bestFit="1" customWidth="1"/>
    <col min="8723" max="8723" width="9.625" style="33" customWidth="1"/>
    <col min="8724" max="8724" width="18.75" style="33" customWidth="1"/>
    <col min="8725" max="8725" width="27.625" style="33" customWidth="1"/>
    <col min="8726" max="8726" width="4.875" style="33" customWidth="1"/>
    <col min="8727" max="8727" width="13" style="33" bestFit="1" customWidth="1"/>
    <col min="8728" max="8962" width="12" style="33"/>
    <col min="8963" max="8963" width="10.75" style="33" bestFit="1" customWidth="1"/>
    <col min="8964" max="8964" width="5.125" style="33" customWidth="1"/>
    <col min="8965" max="8965" width="16.5" style="33" customWidth="1"/>
    <col min="8966" max="8966" width="15.5" style="33" bestFit="1" customWidth="1"/>
    <col min="8967" max="8967" width="15.625" style="33" customWidth="1"/>
    <col min="8968" max="8968" width="11.125" style="33" customWidth="1"/>
    <col min="8969" max="8969" width="11.625" style="33" customWidth="1"/>
    <col min="8970" max="8970" width="12.75" style="33" customWidth="1"/>
    <col min="8971" max="8971" width="3" style="33" customWidth="1"/>
    <col min="8972" max="8972" width="4.625" style="33" customWidth="1"/>
    <col min="8973" max="8973" width="8.5" style="33" customWidth="1"/>
    <col min="8974" max="8975" width="10.75" style="33" customWidth="1"/>
    <col min="8976" max="8976" width="10.625" style="33" customWidth="1"/>
    <col min="8977" max="8977" width="16" style="33" customWidth="1"/>
    <col min="8978" max="8978" width="33" style="33" bestFit="1" customWidth="1"/>
    <col min="8979" max="8979" width="9.625" style="33" customWidth="1"/>
    <col min="8980" max="8980" width="18.75" style="33" customWidth="1"/>
    <col min="8981" max="8981" width="27.625" style="33" customWidth="1"/>
    <col min="8982" max="8982" width="4.875" style="33" customWidth="1"/>
    <col min="8983" max="8983" width="13" style="33" bestFit="1" customWidth="1"/>
    <col min="8984" max="9218" width="12" style="33"/>
    <col min="9219" max="9219" width="10.75" style="33" bestFit="1" customWidth="1"/>
    <col min="9220" max="9220" width="5.125" style="33" customWidth="1"/>
    <col min="9221" max="9221" width="16.5" style="33" customWidth="1"/>
    <col min="9222" max="9222" width="15.5" style="33" bestFit="1" customWidth="1"/>
    <col min="9223" max="9223" width="15.625" style="33" customWidth="1"/>
    <col min="9224" max="9224" width="11.125" style="33" customWidth="1"/>
    <col min="9225" max="9225" width="11.625" style="33" customWidth="1"/>
    <col min="9226" max="9226" width="12.75" style="33" customWidth="1"/>
    <col min="9227" max="9227" width="3" style="33" customWidth="1"/>
    <col min="9228" max="9228" width="4.625" style="33" customWidth="1"/>
    <col min="9229" max="9229" width="8.5" style="33" customWidth="1"/>
    <col min="9230" max="9231" width="10.75" style="33" customWidth="1"/>
    <col min="9232" max="9232" width="10.625" style="33" customWidth="1"/>
    <col min="9233" max="9233" width="16" style="33" customWidth="1"/>
    <col min="9234" max="9234" width="33" style="33" bestFit="1" customWidth="1"/>
    <col min="9235" max="9235" width="9.625" style="33" customWidth="1"/>
    <col min="9236" max="9236" width="18.75" style="33" customWidth="1"/>
    <col min="9237" max="9237" width="27.625" style="33" customWidth="1"/>
    <col min="9238" max="9238" width="4.875" style="33" customWidth="1"/>
    <col min="9239" max="9239" width="13" style="33" bestFit="1" customWidth="1"/>
    <col min="9240" max="9474" width="12" style="33"/>
    <col min="9475" max="9475" width="10.75" style="33" bestFit="1" customWidth="1"/>
    <col min="9476" max="9476" width="5.125" style="33" customWidth="1"/>
    <col min="9477" max="9477" width="16.5" style="33" customWidth="1"/>
    <col min="9478" max="9478" width="15.5" style="33" bestFit="1" customWidth="1"/>
    <col min="9479" max="9479" width="15.625" style="33" customWidth="1"/>
    <col min="9480" max="9480" width="11.125" style="33" customWidth="1"/>
    <col min="9481" max="9481" width="11.625" style="33" customWidth="1"/>
    <col min="9482" max="9482" width="12.75" style="33" customWidth="1"/>
    <col min="9483" max="9483" width="3" style="33" customWidth="1"/>
    <col min="9484" max="9484" width="4.625" style="33" customWidth="1"/>
    <col min="9485" max="9485" width="8.5" style="33" customWidth="1"/>
    <col min="9486" max="9487" width="10.75" style="33" customWidth="1"/>
    <col min="9488" max="9488" width="10.625" style="33" customWidth="1"/>
    <col min="9489" max="9489" width="16" style="33" customWidth="1"/>
    <col min="9490" max="9490" width="33" style="33" bestFit="1" customWidth="1"/>
    <col min="9491" max="9491" width="9.625" style="33" customWidth="1"/>
    <col min="9492" max="9492" width="18.75" style="33" customWidth="1"/>
    <col min="9493" max="9493" width="27.625" style="33" customWidth="1"/>
    <col min="9494" max="9494" width="4.875" style="33" customWidth="1"/>
    <col min="9495" max="9495" width="13" style="33" bestFit="1" customWidth="1"/>
    <col min="9496" max="9730" width="12" style="33"/>
    <col min="9731" max="9731" width="10.75" style="33" bestFit="1" customWidth="1"/>
    <col min="9732" max="9732" width="5.125" style="33" customWidth="1"/>
    <col min="9733" max="9733" width="16.5" style="33" customWidth="1"/>
    <col min="9734" max="9734" width="15.5" style="33" bestFit="1" customWidth="1"/>
    <col min="9735" max="9735" width="15.625" style="33" customWidth="1"/>
    <col min="9736" max="9736" width="11.125" style="33" customWidth="1"/>
    <col min="9737" max="9737" width="11.625" style="33" customWidth="1"/>
    <col min="9738" max="9738" width="12.75" style="33" customWidth="1"/>
    <col min="9739" max="9739" width="3" style="33" customWidth="1"/>
    <col min="9740" max="9740" width="4.625" style="33" customWidth="1"/>
    <col min="9741" max="9741" width="8.5" style="33" customWidth="1"/>
    <col min="9742" max="9743" width="10.75" style="33" customWidth="1"/>
    <col min="9744" max="9744" width="10.625" style="33" customWidth="1"/>
    <col min="9745" max="9745" width="16" style="33" customWidth="1"/>
    <col min="9746" max="9746" width="33" style="33" bestFit="1" customWidth="1"/>
    <col min="9747" max="9747" width="9.625" style="33" customWidth="1"/>
    <col min="9748" max="9748" width="18.75" style="33" customWidth="1"/>
    <col min="9749" max="9749" width="27.625" style="33" customWidth="1"/>
    <col min="9750" max="9750" width="4.875" style="33" customWidth="1"/>
    <col min="9751" max="9751" width="13" style="33" bestFit="1" customWidth="1"/>
    <col min="9752" max="9986" width="12" style="33"/>
    <col min="9987" max="9987" width="10.75" style="33" bestFit="1" customWidth="1"/>
    <col min="9988" max="9988" width="5.125" style="33" customWidth="1"/>
    <col min="9989" max="9989" width="16.5" style="33" customWidth="1"/>
    <col min="9990" max="9990" width="15.5" style="33" bestFit="1" customWidth="1"/>
    <col min="9991" max="9991" width="15.625" style="33" customWidth="1"/>
    <col min="9992" max="9992" width="11.125" style="33" customWidth="1"/>
    <col min="9993" max="9993" width="11.625" style="33" customWidth="1"/>
    <col min="9994" max="9994" width="12.75" style="33" customWidth="1"/>
    <col min="9995" max="9995" width="3" style="33" customWidth="1"/>
    <col min="9996" max="9996" width="4.625" style="33" customWidth="1"/>
    <col min="9997" max="9997" width="8.5" style="33" customWidth="1"/>
    <col min="9998" max="9999" width="10.75" style="33" customWidth="1"/>
    <col min="10000" max="10000" width="10.625" style="33" customWidth="1"/>
    <col min="10001" max="10001" width="16" style="33" customWidth="1"/>
    <col min="10002" max="10002" width="33" style="33" bestFit="1" customWidth="1"/>
    <col min="10003" max="10003" width="9.625" style="33" customWidth="1"/>
    <col min="10004" max="10004" width="18.75" style="33" customWidth="1"/>
    <col min="10005" max="10005" width="27.625" style="33" customWidth="1"/>
    <col min="10006" max="10006" width="4.875" style="33" customWidth="1"/>
    <col min="10007" max="10007" width="13" style="33" bestFit="1" customWidth="1"/>
    <col min="10008" max="10242" width="12" style="33"/>
    <col min="10243" max="10243" width="10.75" style="33" bestFit="1" customWidth="1"/>
    <col min="10244" max="10244" width="5.125" style="33" customWidth="1"/>
    <col min="10245" max="10245" width="16.5" style="33" customWidth="1"/>
    <col min="10246" max="10246" width="15.5" style="33" bestFit="1" customWidth="1"/>
    <col min="10247" max="10247" width="15.625" style="33" customWidth="1"/>
    <col min="10248" max="10248" width="11.125" style="33" customWidth="1"/>
    <col min="10249" max="10249" width="11.625" style="33" customWidth="1"/>
    <col min="10250" max="10250" width="12.75" style="33" customWidth="1"/>
    <col min="10251" max="10251" width="3" style="33" customWidth="1"/>
    <col min="10252" max="10252" width="4.625" style="33" customWidth="1"/>
    <col min="10253" max="10253" width="8.5" style="33" customWidth="1"/>
    <col min="10254" max="10255" width="10.75" style="33" customWidth="1"/>
    <col min="10256" max="10256" width="10.625" style="33" customWidth="1"/>
    <col min="10257" max="10257" width="16" style="33" customWidth="1"/>
    <col min="10258" max="10258" width="33" style="33" bestFit="1" customWidth="1"/>
    <col min="10259" max="10259" width="9.625" style="33" customWidth="1"/>
    <col min="10260" max="10260" width="18.75" style="33" customWidth="1"/>
    <col min="10261" max="10261" width="27.625" style="33" customWidth="1"/>
    <col min="10262" max="10262" width="4.875" style="33" customWidth="1"/>
    <col min="10263" max="10263" width="13" style="33" bestFit="1" customWidth="1"/>
    <col min="10264" max="10498" width="12" style="33"/>
    <col min="10499" max="10499" width="10.75" style="33" bestFit="1" customWidth="1"/>
    <col min="10500" max="10500" width="5.125" style="33" customWidth="1"/>
    <col min="10501" max="10501" width="16.5" style="33" customWidth="1"/>
    <col min="10502" max="10502" width="15.5" style="33" bestFit="1" customWidth="1"/>
    <col min="10503" max="10503" width="15.625" style="33" customWidth="1"/>
    <col min="10504" max="10504" width="11.125" style="33" customWidth="1"/>
    <col min="10505" max="10505" width="11.625" style="33" customWidth="1"/>
    <col min="10506" max="10506" width="12.75" style="33" customWidth="1"/>
    <col min="10507" max="10507" width="3" style="33" customWidth="1"/>
    <col min="10508" max="10508" width="4.625" style="33" customWidth="1"/>
    <col min="10509" max="10509" width="8.5" style="33" customWidth="1"/>
    <col min="10510" max="10511" width="10.75" style="33" customWidth="1"/>
    <col min="10512" max="10512" width="10.625" style="33" customWidth="1"/>
    <col min="10513" max="10513" width="16" style="33" customWidth="1"/>
    <col min="10514" max="10514" width="33" style="33" bestFit="1" customWidth="1"/>
    <col min="10515" max="10515" width="9.625" style="33" customWidth="1"/>
    <col min="10516" max="10516" width="18.75" style="33" customWidth="1"/>
    <col min="10517" max="10517" width="27.625" style="33" customWidth="1"/>
    <col min="10518" max="10518" width="4.875" style="33" customWidth="1"/>
    <col min="10519" max="10519" width="13" style="33" bestFit="1" customWidth="1"/>
    <col min="10520" max="10754" width="12" style="33"/>
    <col min="10755" max="10755" width="10.75" style="33" bestFit="1" customWidth="1"/>
    <col min="10756" max="10756" width="5.125" style="33" customWidth="1"/>
    <col min="10757" max="10757" width="16.5" style="33" customWidth="1"/>
    <col min="10758" max="10758" width="15.5" style="33" bestFit="1" customWidth="1"/>
    <col min="10759" max="10759" width="15.625" style="33" customWidth="1"/>
    <col min="10760" max="10760" width="11.125" style="33" customWidth="1"/>
    <col min="10761" max="10761" width="11.625" style="33" customWidth="1"/>
    <col min="10762" max="10762" width="12.75" style="33" customWidth="1"/>
    <col min="10763" max="10763" width="3" style="33" customWidth="1"/>
    <col min="10764" max="10764" width="4.625" style="33" customWidth="1"/>
    <col min="10765" max="10765" width="8.5" style="33" customWidth="1"/>
    <col min="10766" max="10767" width="10.75" style="33" customWidth="1"/>
    <col min="10768" max="10768" width="10.625" style="33" customWidth="1"/>
    <col min="10769" max="10769" width="16" style="33" customWidth="1"/>
    <col min="10770" max="10770" width="33" style="33" bestFit="1" customWidth="1"/>
    <col min="10771" max="10771" width="9.625" style="33" customWidth="1"/>
    <col min="10772" max="10772" width="18.75" style="33" customWidth="1"/>
    <col min="10773" max="10773" width="27.625" style="33" customWidth="1"/>
    <col min="10774" max="10774" width="4.875" style="33" customWidth="1"/>
    <col min="10775" max="10775" width="13" style="33" bestFit="1" customWidth="1"/>
    <col min="10776" max="11010" width="12" style="33"/>
    <col min="11011" max="11011" width="10.75" style="33" bestFit="1" customWidth="1"/>
    <col min="11012" max="11012" width="5.125" style="33" customWidth="1"/>
    <col min="11013" max="11013" width="16.5" style="33" customWidth="1"/>
    <col min="11014" max="11014" width="15.5" style="33" bestFit="1" customWidth="1"/>
    <col min="11015" max="11015" width="15.625" style="33" customWidth="1"/>
    <col min="11016" max="11016" width="11.125" style="33" customWidth="1"/>
    <col min="11017" max="11017" width="11.625" style="33" customWidth="1"/>
    <col min="11018" max="11018" width="12.75" style="33" customWidth="1"/>
    <col min="11019" max="11019" width="3" style="33" customWidth="1"/>
    <col min="11020" max="11020" width="4.625" style="33" customWidth="1"/>
    <col min="11021" max="11021" width="8.5" style="33" customWidth="1"/>
    <col min="11022" max="11023" width="10.75" style="33" customWidth="1"/>
    <col min="11024" max="11024" width="10.625" style="33" customWidth="1"/>
    <col min="11025" max="11025" width="16" style="33" customWidth="1"/>
    <col min="11026" max="11026" width="33" style="33" bestFit="1" customWidth="1"/>
    <col min="11027" max="11027" width="9.625" style="33" customWidth="1"/>
    <col min="11028" max="11028" width="18.75" style="33" customWidth="1"/>
    <col min="11029" max="11029" width="27.625" style="33" customWidth="1"/>
    <col min="11030" max="11030" width="4.875" style="33" customWidth="1"/>
    <col min="11031" max="11031" width="13" style="33" bestFit="1" customWidth="1"/>
    <col min="11032" max="11266" width="12" style="33"/>
    <col min="11267" max="11267" width="10.75" style="33" bestFit="1" customWidth="1"/>
    <col min="11268" max="11268" width="5.125" style="33" customWidth="1"/>
    <col min="11269" max="11269" width="16.5" style="33" customWidth="1"/>
    <col min="11270" max="11270" width="15.5" style="33" bestFit="1" customWidth="1"/>
    <col min="11271" max="11271" width="15.625" style="33" customWidth="1"/>
    <col min="11272" max="11272" width="11.125" style="33" customWidth="1"/>
    <col min="11273" max="11273" width="11.625" style="33" customWidth="1"/>
    <col min="11274" max="11274" width="12.75" style="33" customWidth="1"/>
    <col min="11275" max="11275" width="3" style="33" customWidth="1"/>
    <col min="11276" max="11276" width="4.625" style="33" customWidth="1"/>
    <col min="11277" max="11277" width="8.5" style="33" customWidth="1"/>
    <col min="11278" max="11279" width="10.75" style="33" customWidth="1"/>
    <col min="11280" max="11280" width="10.625" style="33" customWidth="1"/>
    <col min="11281" max="11281" width="16" style="33" customWidth="1"/>
    <col min="11282" max="11282" width="33" style="33" bestFit="1" customWidth="1"/>
    <col min="11283" max="11283" width="9.625" style="33" customWidth="1"/>
    <col min="11284" max="11284" width="18.75" style="33" customWidth="1"/>
    <col min="11285" max="11285" width="27.625" style="33" customWidth="1"/>
    <col min="11286" max="11286" width="4.875" style="33" customWidth="1"/>
    <col min="11287" max="11287" width="13" style="33" bestFit="1" customWidth="1"/>
    <col min="11288" max="11522" width="12" style="33"/>
    <col min="11523" max="11523" width="10.75" style="33" bestFit="1" customWidth="1"/>
    <col min="11524" max="11524" width="5.125" style="33" customWidth="1"/>
    <col min="11525" max="11525" width="16.5" style="33" customWidth="1"/>
    <col min="11526" max="11526" width="15.5" style="33" bestFit="1" customWidth="1"/>
    <col min="11527" max="11527" width="15.625" style="33" customWidth="1"/>
    <col min="11528" max="11528" width="11.125" style="33" customWidth="1"/>
    <col min="11529" max="11529" width="11.625" style="33" customWidth="1"/>
    <col min="11530" max="11530" width="12.75" style="33" customWidth="1"/>
    <col min="11531" max="11531" width="3" style="33" customWidth="1"/>
    <col min="11532" max="11532" width="4.625" style="33" customWidth="1"/>
    <col min="11533" max="11533" width="8.5" style="33" customWidth="1"/>
    <col min="11534" max="11535" width="10.75" style="33" customWidth="1"/>
    <col min="11536" max="11536" width="10.625" style="33" customWidth="1"/>
    <col min="11537" max="11537" width="16" style="33" customWidth="1"/>
    <col min="11538" max="11538" width="33" style="33" bestFit="1" customWidth="1"/>
    <col min="11539" max="11539" width="9.625" style="33" customWidth="1"/>
    <col min="11540" max="11540" width="18.75" style="33" customWidth="1"/>
    <col min="11541" max="11541" width="27.625" style="33" customWidth="1"/>
    <col min="11542" max="11542" width="4.875" style="33" customWidth="1"/>
    <col min="11543" max="11543" width="13" style="33" bestFit="1" customWidth="1"/>
    <col min="11544" max="11778" width="12" style="33"/>
    <col min="11779" max="11779" width="10.75" style="33" bestFit="1" customWidth="1"/>
    <col min="11780" max="11780" width="5.125" style="33" customWidth="1"/>
    <col min="11781" max="11781" width="16.5" style="33" customWidth="1"/>
    <col min="11782" max="11782" width="15.5" style="33" bestFit="1" customWidth="1"/>
    <col min="11783" max="11783" width="15.625" style="33" customWidth="1"/>
    <col min="11784" max="11784" width="11.125" style="33" customWidth="1"/>
    <col min="11785" max="11785" width="11.625" style="33" customWidth="1"/>
    <col min="11786" max="11786" width="12.75" style="33" customWidth="1"/>
    <col min="11787" max="11787" width="3" style="33" customWidth="1"/>
    <col min="11788" max="11788" width="4.625" style="33" customWidth="1"/>
    <col min="11789" max="11789" width="8.5" style="33" customWidth="1"/>
    <col min="11790" max="11791" width="10.75" style="33" customWidth="1"/>
    <col min="11792" max="11792" width="10.625" style="33" customWidth="1"/>
    <col min="11793" max="11793" width="16" style="33" customWidth="1"/>
    <col min="11794" max="11794" width="33" style="33" bestFit="1" customWidth="1"/>
    <col min="11795" max="11795" width="9.625" style="33" customWidth="1"/>
    <col min="11796" max="11796" width="18.75" style="33" customWidth="1"/>
    <col min="11797" max="11797" width="27.625" style="33" customWidth="1"/>
    <col min="11798" max="11798" width="4.875" style="33" customWidth="1"/>
    <col min="11799" max="11799" width="13" style="33" bestFit="1" customWidth="1"/>
    <col min="11800" max="12034" width="12" style="33"/>
    <col min="12035" max="12035" width="10.75" style="33" bestFit="1" customWidth="1"/>
    <col min="12036" max="12036" width="5.125" style="33" customWidth="1"/>
    <col min="12037" max="12037" width="16.5" style="33" customWidth="1"/>
    <col min="12038" max="12038" width="15.5" style="33" bestFit="1" customWidth="1"/>
    <col min="12039" max="12039" width="15.625" style="33" customWidth="1"/>
    <col min="12040" max="12040" width="11.125" style="33" customWidth="1"/>
    <col min="12041" max="12041" width="11.625" style="33" customWidth="1"/>
    <col min="12042" max="12042" width="12.75" style="33" customWidth="1"/>
    <col min="12043" max="12043" width="3" style="33" customWidth="1"/>
    <col min="12044" max="12044" width="4.625" style="33" customWidth="1"/>
    <col min="12045" max="12045" width="8.5" style="33" customWidth="1"/>
    <col min="12046" max="12047" width="10.75" style="33" customWidth="1"/>
    <col min="12048" max="12048" width="10.625" style="33" customWidth="1"/>
    <col min="12049" max="12049" width="16" style="33" customWidth="1"/>
    <col min="12050" max="12050" width="33" style="33" bestFit="1" customWidth="1"/>
    <col min="12051" max="12051" width="9.625" style="33" customWidth="1"/>
    <col min="12052" max="12052" width="18.75" style="33" customWidth="1"/>
    <col min="12053" max="12053" width="27.625" style="33" customWidth="1"/>
    <col min="12054" max="12054" width="4.875" style="33" customWidth="1"/>
    <col min="12055" max="12055" width="13" style="33" bestFit="1" customWidth="1"/>
    <col min="12056" max="12290" width="12" style="33"/>
    <col min="12291" max="12291" width="10.75" style="33" bestFit="1" customWidth="1"/>
    <col min="12292" max="12292" width="5.125" style="33" customWidth="1"/>
    <col min="12293" max="12293" width="16.5" style="33" customWidth="1"/>
    <col min="12294" max="12294" width="15.5" style="33" bestFit="1" customWidth="1"/>
    <col min="12295" max="12295" width="15.625" style="33" customWidth="1"/>
    <col min="12296" max="12296" width="11.125" style="33" customWidth="1"/>
    <col min="12297" max="12297" width="11.625" style="33" customWidth="1"/>
    <col min="12298" max="12298" width="12.75" style="33" customWidth="1"/>
    <col min="12299" max="12299" width="3" style="33" customWidth="1"/>
    <col min="12300" max="12300" width="4.625" style="33" customWidth="1"/>
    <col min="12301" max="12301" width="8.5" style="33" customWidth="1"/>
    <col min="12302" max="12303" width="10.75" style="33" customWidth="1"/>
    <col min="12304" max="12304" width="10.625" style="33" customWidth="1"/>
    <col min="12305" max="12305" width="16" style="33" customWidth="1"/>
    <col min="12306" max="12306" width="33" style="33" bestFit="1" customWidth="1"/>
    <col min="12307" max="12307" width="9.625" style="33" customWidth="1"/>
    <col min="12308" max="12308" width="18.75" style="33" customWidth="1"/>
    <col min="12309" max="12309" width="27.625" style="33" customWidth="1"/>
    <col min="12310" max="12310" width="4.875" style="33" customWidth="1"/>
    <col min="12311" max="12311" width="13" style="33" bestFit="1" customWidth="1"/>
    <col min="12312" max="12546" width="12" style="33"/>
    <col min="12547" max="12547" width="10.75" style="33" bestFit="1" customWidth="1"/>
    <col min="12548" max="12548" width="5.125" style="33" customWidth="1"/>
    <col min="12549" max="12549" width="16.5" style="33" customWidth="1"/>
    <col min="12550" max="12550" width="15.5" style="33" bestFit="1" customWidth="1"/>
    <col min="12551" max="12551" width="15.625" style="33" customWidth="1"/>
    <col min="12552" max="12552" width="11.125" style="33" customWidth="1"/>
    <col min="12553" max="12553" width="11.625" style="33" customWidth="1"/>
    <col min="12554" max="12554" width="12.75" style="33" customWidth="1"/>
    <col min="12555" max="12555" width="3" style="33" customWidth="1"/>
    <col min="12556" max="12556" width="4.625" style="33" customWidth="1"/>
    <col min="12557" max="12557" width="8.5" style="33" customWidth="1"/>
    <col min="12558" max="12559" width="10.75" style="33" customWidth="1"/>
    <col min="12560" max="12560" width="10.625" style="33" customWidth="1"/>
    <col min="12561" max="12561" width="16" style="33" customWidth="1"/>
    <col min="12562" max="12562" width="33" style="33" bestFit="1" customWidth="1"/>
    <col min="12563" max="12563" width="9.625" style="33" customWidth="1"/>
    <col min="12564" max="12564" width="18.75" style="33" customWidth="1"/>
    <col min="12565" max="12565" width="27.625" style="33" customWidth="1"/>
    <col min="12566" max="12566" width="4.875" style="33" customWidth="1"/>
    <col min="12567" max="12567" width="13" style="33" bestFit="1" customWidth="1"/>
    <col min="12568" max="12802" width="12" style="33"/>
    <col min="12803" max="12803" width="10.75" style="33" bestFit="1" customWidth="1"/>
    <col min="12804" max="12804" width="5.125" style="33" customWidth="1"/>
    <col min="12805" max="12805" width="16.5" style="33" customWidth="1"/>
    <col min="12806" max="12806" width="15.5" style="33" bestFit="1" customWidth="1"/>
    <col min="12807" max="12807" width="15.625" style="33" customWidth="1"/>
    <col min="12808" max="12808" width="11.125" style="33" customWidth="1"/>
    <col min="12809" max="12809" width="11.625" style="33" customWidth="1"/>
    <col min="12810" max="12810" width="12.75" style="33" customWidth="1"/>
    <col min="12811" max="12811" width="3" style="33" customWidth="1"/>
    <col min="12812" max="12812" width="4.625" style="33" customWidth="1"/>
    <col min="12813" max="12813" width="8.5" style="33" customWidth="1"/>
    <col min="12814" max="12815" width="10.75" style="33" customWidth="1"/>
    <col min="12816" max="12816" width="10.625" style="33" customWidth="1"/>
    <col min="12817" max="12817" width="16" style="33" customWidth="1"/>
    <col min="12818" max="12818" width="33" style="33" bestFit="1" customWidth="1"/>
    <col min="12819" max="12819" width="9.625" style="33" customWidth="1"/>
    <col min="12820" max="12820" width="18.75" style="33" customWidth="1"/>
    <col min="12821" max="12821" width="27.625" style="33" customWidth="1"/>
    <col min="12822" max="12822" width="4.875" style="33" customWidth="1"/>
    <col min="12823" max="12823" width="13" style="33" bestFit="1" customWidth="1"/>
    <col min="12824" max="13058" width="12" style="33"/>
    <col min="13059" max="13059" width="10.75" style="33" bestFit="1" customWidth="1"/>
    <col min="13060" max="13060" width="5.125" style="33" customWidth="1"/>
    <col min="13061" max="13061" width="16.5" style="33" customWidth="1"/>
    <col min="13062" max="13062" width="15.5" style="33" bestFit="1" customWidth="1"/>
    <col min="13063" max="13063" width="15.625" style="33" customWidth="1"/>
    <col min="13064" max="13064" width="11.125" style="33" customWidth="1"/>
    <col min="13065" max="13065" width="11.625" style="33" customWidth="1"/>
    <col min="13066" max="13066" width="12.75" style="33" customWidth="1"/>
    <col min="13067" max="13067" width="3" style="33" customWidth="1"/>
    <col min="13068" max="13068" width="4.625" style="33" customWidth="1"/>
    <col min="13069" max="13069" width="8.5" style="33" customWidth="1"/>
    <col min="13070" max="13071" width="10.75" style="33" customWidth="1"/>
    <col min="13072" max="13072" width="10.625" style="33" customWidth="1"/>
    <col min="13073" max="13073" width="16" style="33" customWidth="1"/>
    <col min="13074" max="13074" width="33" style="33" bestFit="1" customWidth="1"/>
    <col min="13075" max="13075" width="9.625" style="33" customWidth="1"/>
    <col min="13076" max="13076" width="18.75" style="33" customWidth="1"/>
    <col min="13077" max="13077" width="27.625" style="33" customWidth="1"/>
    <col min="13078" max="13078" width="4.875" style="33" customWidth="1"/>
    <col min="13079" max="13079" width="13" style="33" bestFit="1" customWidth="1"/>
    <col min="13080" max="13314" width="12" style="33"/>
    <col min="13315" max="13315" width="10.75" style="33" bestFit="1" customWidth="1"/>
    <col min="13316" max="13316" width="5.125" style="33" customWidth="1"/>
    <col min="13317" max="13317" width="16.5" style="33" customWidth="1"/>
    <col min="13318" max="13318" width="15.5" style="33" bestFit="1" customWidth="1"/>
    <col min="13319" max="13319" width="15.625" style="33" customWidth="1"/>
    <col min="13320" max="13320" width="11.125" style="33" customWidth="1"/>
    <col min="13321" max="13321" width="11.625" style="33" customWidth="1"/>
    <col min="13322" max="13322" width="12.75" style="33" customWidth="1"/>
    <col min="13323" max="13323" width="3" style="33" customWidth="1"/>
    <col min="13324" max="13324" width="4.625" style="33" customWidth="1"/>
    <col min="13325" max="13325" width="8.5" style="33" customWidth="1"/>
    <col min="13326" max="13327" width="10.75" style="33" customWidth="1"/>
    <col min="13328" max="13328" width="10.625" style="33" customWidth="1"/>
    <col min="13329" max="13329" width="16" style="33" customWidth="1"/>
    <col min="13330" max="13330" width="33" style="33" bestFit="1" customWidth="1"/>
    <col min="13331" max="13331" width="9.625" style="33" customWidth="1"/>
    <col min="13332" max="13332" width="18.75" style="33" customWidth="1"/>
    <col min="13333" max="13333" width="27.625" style="33" customWidth="1"/>
    <col min="13334" max="13334" width="4.875" style="33" customWidth="1"/>
    <col min="13335" max="13335" width="13" style="33" bestFit="1" customWidth="1"/>
    <col min="13336" max="13570" width="12" style="33"/>
    <col min="13571" max="13571" width="10.75" style="33" bestFit="1" customWidth="1"/>
    <col min="13572" max="13572" width="5.125" style="33" customWidth="1"/>
    <col min="13573" max="13573" width="16.5" style="33" customWidth="1"/>
    <col min="13574" max="13574" width="15.5" style="33" bestFit="1" customWidth="1"/>
    <col min="13575" max="13575" width="15.625" style="33" customWidth="1"/>
    <col min="13576" max="13576" width="11.125" style="33" customWidth="1"/>
    <col min="13577" max="13577" width="11.625" style="33" customWidth="1"/>
    <col min="13578" max="13578" width="12.75" style="33" customWidth="1"/>
    <col min="13579" max="13579" width="3" style="33" customWidth="1"/>
    <col min="13580" max="13580" width="4.625" style="33" customWidth="1"/>
    <col min="13581" max="13581" width="8.5" style="33" customWidth="1"/>
    <col min="13582" max="13583" width="10.75" style="33" customWidth="1"/>
    <col min="13584" max="13584" width="10.625" style="33" customWidth="1"/>
    <col min="13585" max="13585" width="16" style="33" customWidth="1"/>
    <col min="13586" max="13586" width="33" style="33" bestFit="1" customWidth="1"/>
    <col min="13587" max="13587" width="9.625" style="33" customWidth="1"/>
    <col min="13588" max="13588" width="18.75" style="33" customWidth="1"/>
    <col min="13589" max="13589" width="27.625" style="33" customWidth="1"/>
    <col min="13590" max="13590" width="4.875" style="33" customWidth="1"/>
    <col min="13591" max="13591" width="13" style="33" bestFit="1" customWidth="1"/>
    <col min="13592" max="13826" width="12" style="33"/>
    <col min="13827" max="13827" width="10.75" style="33" bestFit="1" customWidth="1"/>
    <col min="13828" max="13828" width="5.125" style="33" customWidth="1"/>
    <col min="13829" max="13829" width="16.5" style="33" customWidth="1"/>
    <col min="13830" max="13830" width="15.5" style="33" bestFit="1" customWidth="1"/>
    <col min="13831" max="13831" width="15.625" style="33" customWidth="1"/>
    <col min="13832" max="13832" width="11.125" style="33" customWidth="1"/>
    <col min="13833" max="13833" width="11.625" style="33" customWidth="1"/>
    <col min="13834" max="13834" width="12.75" style="33" customWidth="1"/>
    <col min="13835" max="13835" width="3" style="33" customWidth="1"/>
    <col min="13836" max="13836" width="4.625" style="33" customWidth="1"/>
    <col min="13837" max="13837" width="8.5" style="33" customWidth="1"/>
    <col min="13838" max="13839" width="10.75" style="33" customWidth="1"/>
    <col min="13840" max="13840" width="10.625" style="33" customWidth="1"/>
    <col min="13841" max="13841" width="16" style="33" customWidth="1"/>
    <col min="13842" max="13842" width="33" style="33" bestFit="1" customWidth="1"/>
    <col min="13843" max="13843" width="9.625" style="33" customWidth="1"/>
    <col min="13844" max="13844" width="18.75" style="33" customWidth="1"/>
    <col min="13845" max="13845" width="27.625" style="33" customWidth="1"/>
    <col min="13846" max="13846" width="4.875" style="33" customWidth="1"/>
    <col min="13847" max="13847" width="13" style="33" bestFit="1" customWidth="1"/>
    <col min="13848" max="14082" width="12" style="33"/>
    <col min="14083" max="14083" width="10.75" style="33" bestFit="1" customWidth="1"/>
    <col min="14084" max="14084" width="5.125" style="33" customWidth="1"/>
    <col min="14085" max="14085" width="16.5" style="33" customWidth="1"/>
    <col min="14086" max="14086" width="15.5" style="33" bestFit="1" customWidth="1"/>
    <col min="14087" max="14087" width="15.625" style="33" customWidth="1"/>
    <col min="14088" max="14088" width="11.125" style="33" customWidth="1"/>
    <col min="14089" max="14089" width="11.625" style="33" customWidth="1"/>
    <col min="14090" max="14090" width="12.75" style="33" customWidth="1"/>
    <col min="14091" max="14091" width="3" style="33" customWidth="1"/>
    <col min="14092" max="14092" width="4.625" style="33" customWidth="1"/>
    <col min="14093" max="14093" width="8.5" style="33" customWidth="1"/>
    <col min="14094" max="14095" width="10.75" style="33" customWidth="1"/>
    <col min="14096" max="14096" width="10.625" style="33" customWidth="1"/>
    <col min="14097" max="14097" width="16" style="33" customWidth="1"/>
    <col min="14098" max="14098" width="33" style="33" bestFit="1" customWidth="1"/>
    <col min="14099" max="14099" width="9.625" style="33" customWidth="1"/>
    <col min="14100" max="14100" width="18.75" style="33" customWidth="1"/>
    <col min="14101" max="14101" width="27.625" style="33" customWidth="1"/>
    <col min="14102" max="14102" width="4.875" style="33" customWidth="1"/>
    <col min="14103" max="14103" width="13" style="33" bestFit="1" customWidth="1"/>
    <col min="14104" max="14338" width="12" style="33"/>
    <col min="14339" max="14339" width="10.75" style="33" bestFit="1" customWidth="1"/>
    <col min="14340" max="14340" width="5.125" style="33" customWidth="1"/>
    <col min="14341" max="14341" width="16.5" style="33" customWidth="1"/>
    <col min="14342" max="14342" width="15.5" style="33" bestFit="1" customWidth="1"/>
    <col min="14343" max="14343" width="15.625" style="33" customWidth="1"/>
    <col min="14344" max="14344" width="11.125" style="33" customWidth="1"/>
    <col min="14345" max="14345" width="11.625" style="33" customWidth="1"/>
    <col min="14346" max="14346" width="12.75" style="33" customWidth="1"/>
    <col min="14347" max="14347" width="3" style="33" customWidth="1"/>
    <col min="14348" max="14348" width="4.625" style="33" customWidth="1"/>
    <col min="14349" max="14349" width="8.5" style="33" customWidth="1"/>
    <col min="14350" max="14351" width="10.75" style="33" customWidth="1"/>
    <col min="14352" max="14352" width="10.625" style="33" customWidth="1"/>
    <col min="14353" max="14353" width="16" style="33" customWidth="1"/>
    <col min="14354" max="14354" width="33" style="33" bestFit="1" customWidth="1"/>
    <col min="14355" max="14355" width="9.625" style="33" customWidth="1"/>
    <col min="14356" max="14356" width="18.75" style="33" customWidth="1"/>
    <col min="14357" max="14357" width="27.625" style="33" customWidth="1"/>
    <col min="14358" max="14358" width="4.875" style="33" customWidth="1"/>
    <col min="14359" max="14359" width="13" style="33" bestFit="1" customWidth="1"/>
    <col min="14360" max="14594" width="12" style="33"/>
    <col min="14595" max="14595" width="10.75" style="33" bestFit="1" customWidth="1"/>
    <col min="14596" max="14596" width="5.125" style="33" customWidth="1"/>
    <col min="14597" max="14597" width="16.5" style="33" customWidth="1"/>
    <col min="14598" max="14598" width="15.5" style="33" bestFit="1" customWidth="1"/>
    <col min="14599" max="14599" width="15.625" style="33" customWidth="1"/>
    <col min="14600" max="14600" width="11.125" style="33" customWidth="1"/>
    <col min="14601" max="14601" width="11.625" style="33" customWidth="1"/>
    <col min="14602" max="14602" width="12.75" style="33" customWidth="1"/>
    <col min="14603" max="14603" width="3" style="33" customWidth="1"/>
    <col min="14604" max="14604" width="4.625" style="33" customWidth="1"/>
    <col min="14605" max="14605" width="8.5" style="33" customWidth="1"/>
    <col min="14606" max="14607" width="10.75" style="33" customWidth="1"/>
    <col min="14608" max="14608" width="10.625" style="33" customWidth="1"/>
    <col min="14609" max="14609" width="16" style="33" customWidth="1"/>
    <col min="14610" max="14610" width="33" style="33" bestFit="1" customWidth="1"/>
    <col min="14611" max="14611" width="9.625" style="33" customWidth="1"/>
    <col min="14612" max="14612" width="18.75" style="33" customWidth="1"/>
    <col min="14613" max="14613" width="27.625" style="33" customWidth="1"/>
    <col min="14614" max="14614" width="4.875" style="33" customWidth="1"/>
    <col min="14615" max="14615" width="13" style="33" bestFit="1" customWidth="1"/>
    <col min="14616" max="14850" width="12" style="33"/>
    <col min="14851" max="14851" width="10.75" style="33" bestFit="1" customWidth="1"/>
    <col min="14852" max="14852" width="5.125" style="33" customWidth="1"/>
    <col min="14853" max="14853" width="16.5" style="33" customWidth="1"/>
    <col min="14854" max="14854" width="15.5" style="33" bestFit="1" customWidth="1"/>
    <col min="14855" max="14855" width="15.625" style="33" customWidth="1"/>
    <col min="14856" max="14856" width="11.125" style="33" customWidth="1"/>
    <col min="14857" max="14857" width="11.625" style="33" customWidth="1"/>
    <col min="14858" max="14858" width="12.75" style="33" customWidth="1"/>
    <col min="14859" max="14859" width="3" style="33" customWidth="1"/>
    <col min="14860" max="14860" width="4.625" style="33" customWidth="1"/>
    <col min="14861" max="14861" width="8.5" style="33" customWidth="1"/>
    <col min="14862" max="14863" width="10.75" style="33" customWidth="1"/>
    <col min="14864" max="14864" width="10.625" style="33" customWidth="1"/>
    <col min="14865" max="14865" width="16" style="33" customWidth="1"/>
    <col min="14866" max="14866" width="33" style="33" bestFit="1" customWidth="1"/>
    <col min="14867" max="14867" width="9.625" style="33" customWidth="1"/>
    <col min="14868" max="14868" width="18.75" style="33" customWidth="1"/>
    <col min="14869" max="14869" width="27.625" style="33" customWidth="1"/>
    <col min="14870" max="14870" width="4.875" style="33" customWidth="1"/>
    <col min="14871" max="14871" width="13" style="33" bestFit="1" customWidth="1"/>
    <col min="14872" max="15106" width="12" style="33"/>
    <col min="15107" max="15107" width="10.75" style="33" bestFit="1" customWidth="1"/>
    <col min="15108" max="15108" width="5.125" style="33" customWidth="1"/>
    <col min="15109" max="15109" width="16.5" style="33" customWidth="1"/>
    <col min="15110" max="15110" width="15.5" style="33" bestFit="1" customWidth="1"/>
    <col min="15111" max="15111" width="15.625" style="33" customWidth="1"/>
    <col min="15112" max="15112" width="11.125" style="33" customWidth="1"/>
    <col min="15113" max="15113" width="11.625" style="33" customWidth="1"/>
    <col min="15114" max="15114" width="12.75" style="33" customWidth="1"/>
    <col min="15115" max="15115" width="3" style="33" customWidth="1"/>
    <col min="15116" max="15116" width="4.625" style="33" customWidth="1"/>
    <col min="15117" max="15117" width="8.5" style="33" customWidth="1"/>
    <col min="15118" max="15119" width="10.75" style="33" customWidth="1"/>
    <col min="15120" max="15120" width="10.625" style="33" customWidth="1"/>
    <col min="15121" max="15121" width="16" style="33" customWidth="1"/>
    <col min="15122" max="15122" width="33" style="33" bestFit="1" customWidth="1"/>
    <col min="15123" max="15123" width="9.625" style="33" customWidth="1"/>
    <col min="15124" max="15124" width="18.75" style="33" customWidth="1"/>
    <col min="15125" max="15125" width="27.625" style="33" customWidth="1"/>
    <col min="15126" max="15126" width="4.875" style="33" customWidth="1"/>
    <col min="15127" max="15127" width="13" style="33" bestFit="1" customWidth="1"/>
    <col min="15128" max="15362" width="12" style="33"/>
    <col min="15363" max="15363" width="10.75" style="33" bestFit="1" customWidth="1"/>
    <col min="15364" max="15364" width="5.125" style="33" customWidth="1"/>
    <col min="15365" max="15365" width="16.5" style="33" customWidth="1"/>
    <col min="15366" max="15366" width="15.5" style="33" bestFit="1" customWidth="1"/>
    <col min="15367" max="15367" width="15.625" style="33" customWidth="1"/>
    <col min="15368" max="15368" width="11.125" style="33" customWidth="1"/>
    <col min="15369" max="15369" width="11.625" style="33" customWidth="1"/>
    <col min="15370" max="15370" width="12.75" style="33" customWidth="1"/>
    <col min="15371" max="15371" width="3" style="33" customWidth="1"/>
    <col min="15372" max="15372" width="4.625" style="33" customWidth="1"/>
    <col min="15373" max="15373" width="8.5" style="33" customWidth="1"/>
    <col min="15374" max="15375" width="10.75" style="33" customWidth="1"/>
    <col min="15376" max="15376" width="10.625" style="33" customWidth="1"/>
    <col min="15377" max="15377" width="16" style="33" customWidth="1"/>
    <col min="15378" max="15378" width="33" style="33" bestFit="1" customWidth="1"/>
    <col min="15379" max="15379" width="9.625" style="33" customWidth="1"/>
    <col min="15380" max="15380" width="18.75" style="33" customWidth="1"/>
    <col min="15381" max="15381" width="27.625" style="33" customWidth="1"/>
    <col min="15382" max="15382" width="4.875" style="33" customWidth="1"/>
    <col min="15383" max="15383" width="13" style="33" bestFit="1" customWidth="1"/>
    <col min="15384" max="15618" width="12" style="33"/>
    <col min="15619" max="15619" width="10.75" style="33" bestFit="1" customWidth="1"/>
    <col min="15620" max="15620" width="5.125" style="33" customWidth="1"/>
    <col min="15621" max="15621" width="16.5" style="33" customWidth="1"/>
    <col min="15622" max="15622" width="15.5" style="33" bestFit="1" customWidth="1"/>
    <col min="15623" max="15623" width="15.625" style="33" customWidth="1"/>
    <col min="15624" max="15624" width="11.125" style="33" customWidth="1"/>
    <col min="15625" max="15625" width="11.625" style="33" customWidth="1"/>
    <col min="15626" max="15626" width="12.75" style="33" customWidth="1"/>
    <col min="15627" max="15627" width="3" style="33" customWidth="1"/>
    <col min="15628" max="15628" width="4.625" style="33" customWidth="1"/>
    <col min="15629" max="15629" width="8.5" style="33" customWidth="1"/>
    <col min="15630" max="15631" width="10.75" style="33" customWidth="1"/>
    <col min="15632" max="15632" width="10.625" style="33" customWidth="1"/>
    <col min="15633" max="15633" width="16" style="33" customWidth="1"/>
    <col min="15634" max="15634" width="33" style="33" bestFit="1" customWidth="1"/>
    <col min="15635" max="15635" width="9.625" style="33" customWidth="1"/>
    <col min="15636" max="15636" width="18.75" style="33" customWidth="1"/>
    <col min="15637" max="15637" width="27.625" style="33" customWidth="1"/>
    <col min="15638" max="15638" width="4.875" style="33" customWidth="1"/>
    <col min="15639" max="15639" width="13" style="33" bestFit="1" customWidth="1"/>
    <col min="15640" max="15874" width="12" style="33"/>
    <col min="15875" max="15875" width="10.75" style="33" bestFit="1" customWidth="1"/>
    <col min="15876" max="15876" width="5.125" style="33" customWidth="1"/>
    <col min="15877" max="15877" width="16.5" style="33" customWidth="1"/>
    <col min="15878" max="15878" width="15.5" style="33" bestFit="1" customWidth="1"/>
    <col min="15879" max="15879" width="15.625" style="33" customWidth="1"/>
    <col min="15880" max="15880" width="11.125" style="33" customWidth="1"/>
    <col min="15881" max="15881" width="11.625" style="33" customWidth="1"/>
    <col min="15882" max="15882" width="12.75" style="33" customWidth="1"/>
    <col min="15883" max="15883" width="3" style="33" customWidth="1"/>
    <col min="15884" max="15884" width="4.625" style="33" customWidth="1"/>
    <col min="15885" max="15885" width="8.5" style="33" customWidth="1"/>
    <col min="15886" max="15887" width="10.75" style="33" customWidth="1"/>
    <col min="15888" max="15888" width="10.625" style="33" customWidth="1"/>
    <col min="15889" max="15889" width="16" style="33" customWidth="1"/>
    <col min="15890" max="15890" width="33" style="33" bestFit="1" customWidth="1"/>
    <col min="15891" max="15891" width="9.625" style="33" customWidth="1"/>
    <col min="15892" max="15892" width="18.75" style="33" customWidth="1"/>
    <col min="15893" max="15893" width="27.625" style="33" customWidth="1"/>
    <col min="15894" max="15894" width="4.875" style="33" customWidth="1"/>
    <col min="15895" max="15895" width="13" style="33" bestFit="1" customWidth="1"/>
    <col min="15896" max="16130" width="12" style="33"/>
    <col min="16131" max="16131" width="10.75" style="33" bestFit="1" customWidth="1"/>
    <col min="16132" max="16132" width="5.125" style="33" customWidth="1"/>
    <col min="16133" max="16133" width="16.5" style="33" customWidth="1"/>
    <col min="16134" max="16134" width="15.5" style="33" bestFit="1" customWidth="1"/>
    <col min="16135" max="16135" width="15.625" style="33" customWidth="1"/>
    <col min="16136" max="16136" width="11.125" style="33" customWidth="1"/>
    <col min="16137" max="16137" width="11.625" style="33" customWidth="1"/>
    <col min="16138" max="16138" width="12.75" style="33" customWidth="1"/>
    <col min="16139" max="16139" width="3" style="33" customWidth="1"/>
    <col min="16140" max="16140" width="4.625" style="33" customWidth="1"/>
    <col min="16141" max="16141" width="8.5" style="33" customWidth="1"/>
    <col min="16142" max="16143" width="10.75" style="33" customWidth="1"/>
    <col min="16144" max="16144" width="10.625" style="33" customWidth="1"/>
    <col min="16145" max="16145" width="16" style="33" customWidth="1"/>
    <col min="16146" max="16146" width="33" style="33" bestFit="1" customWidth="1"/>
    <col min="16147" max="16147" width="9.625" style="33" customWidth="1"/>
    <col min="16148" max="16148" width="18.75" style="33" customWidth="1"/>
    <col min="16149" max="16149" width="27.625" style="33" customWidth="1"/>
    <col min="16150" max="16150" width="4.875" style="33" customWidth="1"/>
    <col min="16151" max="16151" width="13" style="33" bestFit="1" customWidth="1"/>
    <col min="16152" max="16384" width="12" style="33"/>
  </cols>
  <sheetData>
    <row r="1" spans="1:25" s="7" customFormat="1" ht="29.25" customHeight="1">
      <c r="A1" s="44" t="s">
        <v>49</v>
      </c>
      <c r="B1" s="44" t="s">
        <v>50</v>
      </c>
      <c r="C1" s="1" t="s">
        <v>5</v>
      </c>
      <c r="D1" s="2" t="s">
        <v>6</v>
      </c>
      <c r="E1" s="2" t="s">
        <v>7</v>
      </c>
      <c r="F1" s="2" t="s">
        <v>8</v>
      </c>
      <c r="G1" s="2" t="s">
        <v>9</v>
      </c>
      <c r="H1" s="2" t="s">
        <v>10</v>
      </c>
      <c r="I1" s="2" t="s">
        <v>11</v>
      </c>
      <c r="J1" s="3" t="s">
        <v>12</v>
      </c>
      <c r="K1" s="2" t="s">
        <v>13</v>
      </c>
      <c r="L1" s="4" t="s">
        <v>14</v>
      </c>
      <c r="M1" s="4" t="s">
        <v>15</v>
      </c>
      <c r="N1" s="2" t="s">
        <v>16</v>
      </c>
      <c r="O1" s="2" t="s">
        <v>17</v>
      </c>
      <c r="P1" s="1" t="s">
        <v>18</v>
      </c>
      <c r="Q1" s="5" t="s">
        <v>19</v>
      </c>
      <c r="R1" s="5" t="s">
        <v>6</v>
      </c>
      <c r="S1" s="5" t="s">
        <v>20</v>
      </c>
      <c r="T1" s="6" t="s">
        <v>21</v>
      </c>
      <c r="U1" s="6" t="s">
        <v>22</v>
      </c>
      <c r="V1" s="45" t="s">
        <v>23</v>
      </c>
      <c r="W1" s="5" t="s">
        <v>24</v>
      </c>
    </row>
    <row r="2" spans="1:25" s="18" customFormat="1" ht="35.25" customHeight="1">
      <c r="A2" s="15" t="str">
        <f>IF(L2="2","非","常")&amp;"・"&amp;IF('Application Form'!$H$44="Same number (Reissue application)","更新1",IF('Application Form'!$H$44="first time","新規","更新2"))</f>
        <v>非・更新2</v>
      </c>
      <c r="B2" s="15">
        <f>'Application Form'!Y23</f>
        <v>0</v>
      </c>
      <c r="C2" s="39" t="str">
        <f>TEXT('Application Form'!L23,0)</f>
        <v>0</v>
      </c>
      <c r="D2" s="8" t="s">
        <v>26</v>
      </c>
      <c r="E2" s="39" t="str">
        <f>IF('Application Form'!L34="",'Application Form'!N31&amp;" "&amp;'Application Form'!X31,'Application Form'!L34&amp;" "&amp;'Application Form'!S34&amp;" "&amp;'Application Form'!Z34)</f>
        <v xml:space="preserve"> </v>
      </c>
      <c r="F2" s="39" t="str">
        <f>ASC(IF('Application Form'!L36="",'Application Form'!N32&amp;"　"&amp;'Application Form'!X32,'Application Form'!L36&amp;" "&amp;'Application Form'!S36&amp;" "&amp;'Application Form'!Z36))</f>
        <v xml:space="preserve"> </v>
      </c>
      <c r="G2" s="39" t="str">
        <f>IF('Application Form'!AG39="",'Application Form'!N31&amp;" "&amp;'Application Form'!X31,'Application Form'!AG39)</f>
        <v xml:space="preserve"> </v>
      </c>
      <c r="H2" s="9">
        <f>'Application Form'!L30</f>
        <v>0</v>
      </c>
      <c r="I2" s="10">
        <f ca="1">IF(COUNTIF('Application Form'!F2,"*Reissue*"),DATE(YEAR(TODAY()),MONTH(TODAY()),1),'Application Form'!$L$24)</f>
        <v>45536</v>
      </c>
      <c r="J2" s="43" t="str">
        <f ca="1">IF('Application Form'!F2="Reissue application for Staff ID Card"&amp;CHAR(10)&amp;"(Part-Time Staff Members)",IF(('Application Form'!V24-I2)&gt;365,'Application Form'!V24,TEXT((EDATE(I2,60)-1),"yyyy-mm-dd")),TEXT((EDATE(I2,60)-1),"yyyy-mm-dd"))</f>
        <v>2029-08-31</v>
      </c>
      <c r="K2" s="11" t="str">
        <f>IF('Application Form'!AA30="Male","1",IF('Application Form'!AA30="Female",2,"未記入"))</f>
        <v>未記入</v>
      </c>
      <c r="L2" s="11" t="str">
        <f>IF(COUNTIF('Application Form'!F2,"*Non-Regular Staff*"),"2","1")</f>
        <v>2</v>
      </c>
      <c r="M2" s="12" t="s">
        <v>25</v>
      </c>
      <c r="N2" s="13">
        <f>IF('Application Form'!L34="",'Application Form'!N33,'Application Form'!L34)</f>
        <v>0</v>
      </c>
      <c r="O2" s="14">
        <f>IF('Application Form'!L34="",'Application Form'!X33,'Application Form'!S34&amp;" "&amp;'Application Form'!Z34)</f>
        <v>0</v>
      </c>
      <c r="P2" s="15" t="str">
        <f>IF('Application Form'!X44="","",'Application Form'!X44)</f>
        <v/>
      </c>
      <c r="Q2" s="40">
        <f>'Application Form'!L28</f>
        <v>0</v>
      </c>
      <c r="R2" s="19">
        <f>'Application Form'!L27</f>
        <v>0</v>
      </c>
      <c r="S2" s="16">
        <f>'Application Form'!Y23</f>
        <v>0</v>
      </c>
      <c r="T2" s="102">
        <f>'Application Form'!AA29</f>
        <v>0</v>
      </c>
      <c r="U2" s="41">
        <f>'Application Form'!L29</f>
        <v>0</v>
      </c>
      <c r="V2" s="46" t="str">
        <f>IF('Application Form'!$H$44="Same number (Reissue application)","更新1",IF('Application Form'!$H$44="first time","新規","更新2"))</f>
        <v>更新2</v>
      </c>
      <c r="W2" s="16"/>
      <c r="X2" s="17"/>
    </row>
    <row r="3" spans="1:25" s="25" customFormat="1" ht="15" customHeight="1">
      <c r="C3" s="20"/>
      <c r="D3" s="21"/>
      <c r="E3" s="21"/>
      <c r="F3" s="21"/>
      <c r="G3" s="20"/>
      <c r="H3" s="22"/>
      <c r="I3" s="22"/>
      <c r="J3" s="23"/>
      <c r="K3" s="22"/>
      <c r="L3" s="24"/>
      <c r="M3" s="24"/>
      <c r="N3" s="20"/>
      <c r="O3" s="20"/>
      <c r="P3" s="22"/>
      <c r="Q3" s="21"/>
      <c r="R3" s="21"/>
      <c r="S3" s="22"/>
      <c r="T3" s="22"/>
      <c r="U3" s="22"/>
      <c r="V3" s="47"/>
      <c r="W3" s="20"/>
      <c r="X3" s="20"/>
      <c r="Y3" s="20"/>
    </row>
    <row r="4" spans="1:25" ht="15" customHeight="1">
      <c r="C4" s="26"/>
      <c r="D4" s="27"/>
      <c r="E4" s="27"/>
      <c r="F4" s="27"/>
      <c r="G4" s="26"/>
      <c r="H4" s="28"/>
      <c r="I4" s="28"/>
      <c r="J4" s="29"/>
      <c r="K4" s="28"/>
      <c r="L4" s="30"/>
      <c r="M4" s="30"/>
      <c r="N4" s="26"/>
      <c r="O4" s="26"/>
      <c r="P4" s="28"/>
      <c r="Q4" s="27"/>
      <c r="R4" s="27"/>
      <c r="S4" s="28"/>
      <c r="T4" s="31"/>
      <c r="U4" s="31"/>
      <c r="V4" s="48"/>
      <c r="W4" s="26"/>
      <c r="X4" s="26"/>
      <c r="Y4" s="26"/>
    </row>
    <row r="5" spans="1:25" ht="15" customHeight="1">
      <c r="V5" s="48"/>
    </row>
    <row r="6" spans="1:25" ht="15" customHeight="1">
      <c r="V6" s="48"/>
    </row>
    <row r="7" spans="1:25" ht="15" customHeight="1">
      <c r="V7" s="48"/>
    </row>
    <row r="8" spans="1:25" ht="15" customHeight="1">
      <c r="V8" s="48"/>
    </row>
    <row r="9" spans="1:25" ht="15" customHeight="1">
      <c r="V9" s="48"/>
    </row>
    <row r="10" spans="1:25" ht="15" customHeight="1">
      <c r="V10" s="48"/>
    </row>
  </sheetData>
  <phoneticPr fontId="30"/>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Application Form</vt:lpstr>
      <vt:lpstr>送付先</vt:lpstr>
      <vt:lpstr>事務使用</vt:lpstr>
      <vt:lpstr>'Application Form'!Print_Area</vt:lpstr>
      <vt:lpstr>'Application Form PDF用　更新'!Print_Area</vt:lpstr>
      <vt:lpstr>'Application Form PDF用　新規'!Print_Area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2024-09-04T09:24:09Z</cp:lastPrinted>
  <dcterms:created xsi:type="dcterms:W3CDTF">2016-10-26T10:56:00Z</dcterms:created>
  <dcterms:modified xsi:type="dcterms:W3CDTF">2024-09-24T10:34:38Z</dcterms:modified>
</cp:coreProperties>
</file>