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72.18.74.53\21_人事管理\60_職員証\17_大学統合時職員証検討\◎様式検討（科学大）\"/>
    </mc:Choice>
  </mc:AlternateContent>
  <xr:revisionPtr revIDLastSave="0" documentId="13_ncr:1_{E146AADE-1A3D-415D-AB89-22E58DA89950}" xr6:coauthVersionLast="47" xr6:coauthVersionMax="47" xr10:uidLastSave="{00000000-0000-0000-0000-000000000000}"/>
  <bookViews>
    <workbookView minimized="1" xWindow="-15075" yWindow="3390" windowWidth="16410" windowHeight="13320" firstSheet="2" activeTab="2" xr2:uid="{00000000-000D-0000-FFFF-FFFF00000000}"/>
  </bookViews>
  <sheets>
    <sheet name="Application Form PDF用　更新" sheetId="8" state="hidden" r:id="rId1"/>
    <sheet name="Application Form PDF用　新規" sheetId="7" state="hidden" r:id="rId2"/>
    <sheet name="Application Form" sheetId="2" r:id="rId3"/>
    <sheet name="送付先" sheetId="6" state="hidden" r:id="rId4"/>
    <sheet name="事務使用" sheetId="3" r:id="rId5"/>
  </sheets>
  <definedNames>
    <definedName name="_xlnm.Print_Area" localSheetId="2">'Application Form'!$B$4:$AE$48</definedName>
    <definedName name="_xlnm.Print_Area" localSheetId="0">'Application Form PDF用　更新'!$B$4:$AE$44</definedName>
    <definedName name="_xlnm.Print_Area" localSheetId="1">'Application Form PDF用　新規'!$B$4:$AE$44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3" i="6" l="1"/>
  <c r="D51" i="6"/>
  <c r="D11" i="6"/>
  <c r="D31" i="6"/>
  <c r="D21" i="6"/>
  <c r="D22" i="6"/>
  <c r="D35" i="6"/>
  <c r="D36" i="6"/>
  <c r="D37" i="6"/>
  <c r="D38" i="6"/>
  <c r="D39" i="6"/>
  <c r="D40" i="6"/>
  <c r="D56" i="6"/>
  <c r="D57" i="6"/>
  <c r="D58" i="6"/>
  <c r="D59" i="6"/>
  <c r="D60" i="6"/>
  <c r="D61" i="6"/>
  <c r="D62" i="6"/>
  <c r="AJ19" i="2"/>
  <c r="D80" i="6"/>
  <c r="D81" i="6"/>
  <c r="D82" i="6"/>
  <c r="D83" i="6"/>
  <c r="D84" i="6"/>
  <c r="D85" i="6"/>
  <c r="D86" i="6"/>
  <c r="D20" i="6"/>
  <c r="D63" i="6" l="1"/>
  <c r="D19" i="6"/>
  <c r="D18" i="6"/>
  <c r="D17" i="6"/>
  <c r="L2" i="3" l="1"/>
  <c r="AF22" i="2" l="1"/>
  <c r="V2" i="3" l="1"/>
  <c r="Q2" i="3" l="1"/>
  <c r="U2" i="3"/>
  <c r="O2" i="3"/>
  <c r="F2" i="3"/>
  <c r="E2" i="3"/>
  <c r="I2" i="3" l="1"/>
  <c r="J2" i="3" s="1"/>
  <c r="A2" i="3"/>
  <c r="K2" i="3"/>
  <c r="T2" i="3" l="1"/>
  <c r="T39" i="2" l="1"/>
  <c r="M39" i="2" s="1"/>
  <c r="AG39" i="2" s="1"/>
  <c r="D23" i="6" l="1"/>
  <c r="D24" i="6"/>
  <c r="D25" i="6"/>
  <c r="D26" i="6"/>
  <c r="D27" i="6"/>
  <c r="D28" i="6"/>
  <c r="D29" i="6"/>
  <c r="D30" i="6"/>
  <c r="D32" i="6"/>
  <c r="D33" i="6"/>
  <c r="D34" i="6"/>
  <c r="D41" i="6"/>
  <c r="D42" i="6"/>
  <c r="D79" i="6"/>
  <c r="D78" i="6"/>
  <c r="D77" i="6"/>
  <c r="D76" i="6"/>
  <c r="D75" i="6"/>
  <c r="D74" i="6"/>
  <c r="D72" i="6"/>
  <c r="D71" i="6"/>
  <c r="D70" i="6"/>
  <c r="D69" i="6"/>
  <c r="D68" i="6"/>
  <c r="D67" i="6"/>
  <c r="D66" i="6"/>
  <c r="D65" i="6"/>
  <c r="D64" i="6"/>
  <c r="D55" i="6"/>
  <c r="D54" i="6"/>
  <c r="D53" i="6"/>
  <c r="D52" i="6"/>
  <c r="D50" i="6"/>
  <c r="D49" i="6"/>
  <c r="D48" i="6"/>
  <c r="D47" i="6"/>
  <c r="D46" i="6"/>
  <c r="D45" i="6"/>
  <c r="D44" i="6"/>
  <c r="D43" i="6"/>
  <c r="D16" i="6"/>
  <c r="D15" i="6"/>
  <c r="D14" i="6"/>
  <c r="D13" i="6"/>
  <c r="D12" i="6"/>
  <c r="D10" i="6"/>
  <c r="D9" i="6"/>
  <c r="D8" i="6"/>
  <c r="D7" i="6"/>
  <c r="D6" i="6"/>
  <c r="D5" i="6"/>
  <c r="D4" i="6"/>
  <c r="D3" i="6"/>
  <c r="AG38" i="8" l="1"/>
  <c r="AG32" i="8"/>
  <c r="AJ19" i="8"/>
  <c r="AI17" i="8"/>
  <c r="AI15" i="8"/>
  <c r="C9" i="8"/>
  <c r="C6" i="8"/>
  <c r="Y2" i="8"/>
  <c r="AG38" i="7"/>
  <c r="AG32" i="7"/>
  <c r="AJ19" i="7"/>
  <c r="AI17" i="7"/>
  <c r="AI15" i="7"/>
  <c r="Y2" i="7" s="1"/>
  <c r="C9" i="7"/>
  <c r="C6" i="7"/>
  <c r="AI15" i="2"/>
  <c r="C9" i="2" l="1"/>
  <c r="AI17" i="2" l="1"/>
  <c r="AG33" i="2" l="1"/>
  <c r="B2" i="3" l="1"/>
  <c r="C6" i="2"/>
  <c r="S2" i="3" l="1"/>
  <c r="R2" i="3"/>
  <c r="P2" i="3"/>
  <c r="N2" i="3"/>
  <c r="H2" i="3"/>
  <c r="G2" i="3"/>
  <c r="C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東京工業大学</author>
  </authors>
  <commentList>
    <comment ref="G45" authorId="0" shapeId="0" xr:uid="{00000000-0006-0000-0000-000001000000}">
      <text>
        <r>
          <rPr>
            <b/>
            <sz val="9"/>
            <color indexed="81"/>
            <rFont val="ＭＳ Ｐゴシック"/>
            <family val="3"/>
            <charset val="128"/>
          </rPr>
          <t>A 2,500yen fee will be charged to replace a lost card. The fee is waived for the replacement of a malfunctioning or damaged card.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東京工業大学</author>
  </authors>
  <commentList>
    <comment ref="G45" authorId="0" shapeId="0" xr:uid="{00000000-0006-0000-0100-000001000000}">
      <text>
        <r>
          <rPr>
            <b/>
            <sz val="9"/>
            <color indexed="81"/>
            <rFont val="ＭＳ Ｐゴシック"/>
            <family val="3"/>
            <charset val="128"/>
          </rPr>
          <t>A 2,500yen fee will be charged to replace a lost card. The fee is waived for the replacement of a malfunctioning or damaged card.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加藤有里</author>
    <author>HP16-041Au</author>
    <author>東京工業大学</author>
  </authors>
  <commentList>
    <comment ref="L23" authorId="0" shapeId="0" xr:uid="{00000000-0006-0000-0200-000001000000}">
      <text>
        <r>
          <rPr>
            <b/>
            <sz val="12"/>
            <color indexed="81"/>
            <rFont val="ＭＳ Ｐゴシック"/>
            <family val="3"/>
            <charset val="128"/>
          </rPr>
          <t>* Leave this box blank 
if you do not know your ID number.</t>
        </r>
      </text>
    </comment>
    <comment ref="Y23" authorId="1" shapeId="0" xr:uid="{00000000-0006-0000-0200-000002000000}">
      <text>
        <r>
          <rPr>
            <b/>
            <sz val="11"/>
            <color indexed="81"/>
            <rFont val="MS P ゴシック"/>
            <family val="3"/>
            <charset val="128"/>
          </rPr>
          <t>* For those who work at the Tamachi Campus:
Please be sure to contact your designated administrative office of the Tamachi campus in advance if you are not able to visit the Ookayama Campus to pick up your staff ID card.</t>
        </r>
      </text>
    </comment>
    <comment ref="G46" authorId="2" shapeId="0" xr:uid="{00000000-0006-0000-0200-000003000000}">
      <text>
        <r>
          <rPr>
            <b/>
            <sz val="11"/>
            <color indexed="81"/>
            <rFont val="ＭＳ Ｐゴシック"/>
            <family val="3"/>
            <charset val="128"/>
          </rPr>
          <t>A 2,500yen fee will be charged to replace a lost card. The fee is waived for the replacement of a malfunctioning or damaged card.</t>
        </r>
      </text>
    </comment>
  </commentList>
</comments>
</file>

<file path=xl/sharedStrings.xml><?xml version="1.0" encoding="utf-8"?>
<sst xmlns="http://schemas.openxmlformats.org/spreadsheetml/2006/main" count="620" uniqueCount="208">
  <si>
    <t>Given Name</t>
  </si>
  <si>
    <t>Middle Name</t>
  </si>
  <si>
    <t xml:space="preserve"> </t>
  </si>
  <si>
    <t>～</t>
    <phoneticPr fontId="30"/>
  </si>
  <si>
    <t xml:space="preserve">  FAMILY  Name</t>
  </si>
  <si>
    <t>個人番号</t>
    <rPh sb="0" eb="2">
      <t>コジン</t>
    </rPh>
    <rPh sb="2" eb="4">
      <t>バンゴウ</t>
    </rPh>
    <phoneticPr fontId="37"/>
  </si>
  <si>
    <t>所属</t>
    <rPh sb="0" eb="2">
      <t>ショゾク</t>
    </rPh>
    <phoneticPr fontId="37"/>
  </si>
  <si>
    <t>氏名（漢字）</t>
    <rPh sb="0" eb="2">
      <t>シメイ</t>
    </rPh>
    <rPh sb="3" eb="5">
      <t>カンジ</t>
    </rPh>
    <phoneticPr fontId="37"/>
  </si>
  <si>
    <t>カナ氏名</t>
    <rPh sb="2" eb="4">
      <t>シメイ</t>
    </rPh>
    <phoneticPr fontId="37"/>
  </si>
  <si>
    <t>印刷用氏名（漢字）</t>
    <rPh sb="0" eb="3">
      <t>インサツヨウ</t>
    </rPh>
    <rPh sb="3" eb="5">
      <t>シメイ</t>
    </rPh>
    <rPh sb="6" eb="8">
      <t>カンジ</t>
    </rPh>
    <phoneticPr fontId="37"/>
  </si>
  <si>
    <t>生年月日(IC)</t>
    <rPh sb="0" eb="2">
      <t>セイネン</t>
    </rPh>
    <rPh sb="2" eb="4">
      <t>ガッピ</t>
    </rPh>
    <phoneticPr fontId="37"/>
  </si>
  <si>
    <t>発行年月日（IC）</t>
    <rPh sb="0" eb="2">
      <t>ハッコウ</t>
    </rPh>
    <rPh sb="2" eb="5">
      <t>ネンガッピ</t>
    </rPh>
    <phoneticPr fontId="37"/>
  </si>
  <si>
    <t>有効期限（IC）</t>
    <rPh sb="0" eb="2">
      <t>ユウコウ</t>
    </rPh>
    <rPh sb="2" eb="4">
      <t>キゲン</t>
    </rPh>
    <phoneticPr fontId="37"/>
  </si>
  <si>
    <t>性別</t>
    <rPh sb="0" eb="2">
      <t>セイベツ</t>
    </rPh>
    <phoneticPr fontId="37"/>
  </si>
  <si>
    <t>カード種別</t>
    <rPh sb="3" eb="5">
      <t>シュベツ</t>
    </rPh>
    <phoneticPr fontId="37"/>
  </si>
  <si>
    <t>所属コード</t>
    <rPh sb="0" eb="2">
      <t>ショゾク</t>
    </rPh>
    <phoneticPr fontId="37"/>
  </si>
  <si>
    <t>姓</t>
    <rPh sb="0" eb="1">
      <t>セイ</t>
    </rPh>
    <phoneticPr fontId="37"/>
  </si>
  <si>
    <t>名</t>
    <rPh sb="0" eb="1">
      <t>メイ</t>
    </rPh>
    <phoneticPr fontId="37"/>
  </si>
  <si>
    <t>旧個人番号</t>
    <rPh sb="0" eb="1">
      <t>キュウ</t>
    </rPh>
    <rPh sb="1" eb="3">
      <t>コジン</t>
    </rPh>
    <rPh sb="3" eb="5">
      <t>バンゴウ</t>
    </rPh>
    <phoneticPr fontId="37"/>
  </si>
  <si>
    <t>職名</t>
    <rPh sb="0" eb="2">
      <t>ショクメイ</t>
    </rPh>
    <phoneticPr fontId="37"/>
  </si>
  <si>
    <t>配付場所</t>
    <rPh sb="0" eb="2">
      <t>ハイフ</t>
    </rPh>
    <rPh sb="2" eb="4">
      <t>バショ</t>
    </rPh>
    <phoneticPr fontId="37"/>
  </si>
  <si>
    <t>連絡先</t>
    <rPh sb="0" eb="3">
      <t>レンラクサキ</t>
    </rPh>
    <phoneticPr fontId="37"/>
  </si>
  <si>
    <t>メールアドレス</t>
    <phoneticPr fontId="37"/>
  </si>
  <si>
    <t>新規・更新</t>
    <rPh sb="0" eb="2">
      <t>シンキ</t>
    </rPh>
    <rPh sb="3" eb="5">
      <t>コウシン</t>
    </rPh>
    <phoneticPr fontId="37"/>
  </si>
  <si>
    <t>備 考</t>
    <rPh sb="0" eb="1">
      <t>ソナエ</t>
    </rPh>
    <rPh sb="2" eb="3">
      <t>コウ</t>
    </rPh>
    <phoneticPr fontId="37"/>
  </si>
  <si>
    <t>1000000</t>
  </si>
  <si>
    <t>　</t>
    <phoneticPr fontId="30"/>
  </si>
  <si>
    <r>
      <rPr>
        <sz val="12"/>
        <rFont val="ＭＳ Ｐゴシック"/>
        <family val="2"/>
        <charset val="128"/>
      </rPr>
      <t>→</t>
    </r>
    <phoneticPr fontId="30"/>
  </si>
  <si>
    <t>アクセスカード発行申請書</t>
    <phoneticPr fontId="30"/>
  </si>
  <si>
    <t>アクセスカード再発行（更新）申請書</t>
    <phoneticPr fontId="30"/>
  </si>
  <si>
    <t>担当</t>
    <rPh sb="0" eb="2">
      <t>タントウ</t>
    </rPh>
    <phoneticPr fontId="30"/>
  </si>
  <si>
    <t>送付先</t>
    <rPh sb="0" eb="3">
      <t>ソウフサキ</t>
    </rPh>
    <phoneticPr fontId="30"/>
  </si>
  <si>
    <t>メールアドレス</t>
    <phoneticPr fontId="30"/>
  </si>
  <si>
    <t>人事課</t>
    <rPh sb="0" eb="3">
      <t>ジンジカ</t>
    </rPh>
    <phoneticPr fontId="30"/>
  </si>
  <si>
    <t>人事企画グループ</t>
    <rPh sb="0" eb="2">
      <t>ジンジ</t>
    </rPh>
    <rPh sb="2" eb="4">
      <t>キカク</t>
    </rPh>
    <phoneticPr fontId="30"/>
  </si>
  <si>
    <t>件名</t>
    <rPh sb="0" eb="2">
      <t>ケンメイ</t>
    </rPh>
    <phoneticPr fontId="30"/>
  </si>
  <si>
    <t>本文</t>
    <rPh sb="0" eb="2">
      <t>ホンブン</t>
    </rPh>
    <phoneticPr fontId="30"/>
  </si>
  <si>
    <t>表示</t>
    <rPh sb="0" eb="2">
      <t>ヒョウジ</t>
    </rPh>
    <phoneticPr fontId="30"/>
  </si>
  <si>
    <t>教員</t>
    <rPh sb="0" eb="2">
      <t>キョウイン</t>
    </rPh>
    <phoneticPr fontId="30"/>
  </si>
  <si>
    <t>職員</t>
    <rPh sb="0" eb="2">
      <t>ショクイン</t>
    </rPh>
    <phoneticPr fontId="30"/>
  </si>
  <si>
    <t>特任教員</t>
    <rPh sb="0" eb="2">
      <t>トクニン</t>
    </rPh>
    <rPh sb="2" eb="4">
      <t>キョウイン</t>
    </rPh>
    <phoneticPr fontId="30"/>
  </si>
  <si>
    <t>常勤職員</t>
    <rPh sb="0" eb="2">
      <t>ジョウキン</t>
    </rPh>
    <rPh sb="2" eb="4">
      <t>ショクイン</t>
    </rPh>
    <phoneticPr fontId="30"/>
  </si>
  <si>
    <t>研究員</t>
    <rPh sb="0" eb="3">
      <t>ケンキュウイン</t>
    </rPh>
    <phoneticPr fontId="30"/>
  </si>
  <si>
    <t>支援員</t>
    <rPh sb="0" eb="2">
      <t>シエン</t>
    </rPh>
    <rPh sb="2" eb="3">
      <t>イン</t>
    </rPh>
    <phoneticPr fontId="30"/>
  </si>
  <si>
    <t>専門員</t>
    <rPh sb="0" eb="3">
      <t>センモンイン</t>
    </rPh>
    <phoneticPr fontId="30"/>
  </si>
  <si>
    <t>その他</t>
    <rPh sb="2" eb="3">
      <t>タ</t>
    </rPh>
    <phoneticPr fontId="30"/>
  </si>
  <si>
    <t>常</t>
    <rPh sb="0" eb="1">
      <t>ジョウ</t>
    </rPh>
    <phoneticPr fontId="30"/>
  </si>
  <si>
    <t>非</t>
    <rPh sb="0" eb="1">
      <t>ヒ</t>
    </rPh>
    <phoneticPr fontId="30"/>
  </si>
  <si>
    <t>ア</t>
    <phoneticPr fontId="30"/>
  </si>
  <si>
    <t>区分</t>
    <rPh sb="0" eb="2">
      <t>クブン</t>
    </rPh>
    <phoneticPr fontId="30"/>
  </si>
  <si>
    <t>受取場所</t>
    <rPh sb="0" eb="1">
      <t>ウ</t>
    </rPh>
    <rPh sb="1" eb="2">
      <t>ト</t>
    </rPh>
    <rPh sb="2" eb="4">
      <t>バショ</t>
    </rPh>
    <phoneticPr fontId="30"/>
  </si>
  <si>
    <t>Date:</t>
    <phoneticPr fontId="30"/>
  </si>
  <si>
    <r>
      <t>　</t>
    </r>
    <r>
      <rPr>
        <sz val="12"/>
        <color rgb="FF000000"/>
        <rFont val="ＭＳ 明朝"/>
        <family val="1"/>
        <charset val="128"/>
      </rPr>
      <t xml:space="preserve">To: President, Tokyo Institute of Technology </t>
    </r>
    <phoneticPr fontId="30"/>
  </si>
  <si>
    <t xml:space="preserve"> * ID  Number</t>
    <phoneticPr fontId="30"/>
  </si>
  <si>
    <t xml:space="preserve">Period of Employment
</t>
    <phoneticPr fontId="30"/>
  </si>
  <si>
    <t>Date of Birth</t>
    <phoneticPr fontId="30"/>
  </si>
  <si>
    <t>Sex</t>
    <phoneticPr fontId="30"/>
  </si>
  <si>
    <t xml:space="preserve">Name in Chinese Characters
(If Applicable)
</t>
    <phoneticPr fontId="30"/>
  </si>
  <si>
    <t>Family Name</t>
  </si>
  <si>
    <t>Family Name</t>
    <phoneticPr fontId="30"/>
  </si>
  <si>
    <t>Given Name</t>
    <phoneticPr fontId="30"/>
  </si>
  <si>
    <t>Name in Katakana</t>
    <phoneticPr fontId="30"/>
  </si>
  <si>
    <t>Name in Roman Letters</t>
    <phoneticPr fontId="30"/>
  </si>
  <si>
    <t>Name in Katakana</t>
    <phoneticPr fontId="30"/>
  </si>
  <si>
    <t>If your name consists of alphabet letters, abbreviate it to 18 letters or less (including spaces and punctuation). The abbreviated name will be printed on your ID card.↓</t>
    <phoneticPr fontId="30"/>
  </si>
  <si>
    <t>(Note) Personal information entered in this application will be used for management of the authentication system and data control.</t>
    <phoneticPr fontId="30"/>
  </si>
  <si>
    <t xml:space="preserve">If you previously studied or worked at the Tokyo Institute of Technology and had an Institute IC card, including student ID (issued on or after April 1, 2006), please fill in the boxes below to the best of your knowledge. </t>
    <phoneticPr fontId="30"/>
  </si>
  <si>
    <t>Previous Department, Title</t>
    <phoneticPr fontId="30"/>
  </si>
  <si>
    <t>Previous ID Number</t>
    <phoneticPr fontId="30"/>
  </si>
  <si>
    <t>Reissue reason</t>
    <phoneticPr fontId="30"/>
  </si>
  <si>
    <t>Application for Staff ID Card
(Part-Time Staff Members)</t>
    <phoneticPr fontId="30"/>
  </si>
  <si>
    <t xml:space="preserve">Name in Alphabet Letters
(If Applicable)
</t>
    <phoneticPr fontId="30"/>
  </si>
  <si>
    <t>教務職員</t>
    <rPh sb="0" eb="2">
      <t>キョウム</t>
    </rPh>
    <rPh sb="2" eb="4">
      <t>ショクイン</t>
    </rPh>
    <phoneticPr fontId="30"/>
  </si>
  <si>
    <t>Administrative Staff</t>
    <phoneticPr fontId="30"/>
  </si>
  <si>
    <t>Research Associate</t>
    <phoneticPr fontId="30"/>
  </si>
  <si>
    <t>Research Staff</t>
    <phoneticPr fontId="30"/>
  </si>
  <si>
    <t>Specialist</t>
    <phoneticPr fontId="30"/>
  </si>
  <si>
    <t>Support Staff</t>
    <phoneticPr fontId="30"/>
  </si>
  <si>
    <t>Others</t>
    <phoneticPr fontId="30"/>
  </si>
  <si>
    <t>Specially Appointed Faculty</t>
    <phoneticPr fontId="30"/>
  </si>
  <si>
    <t>Pick-up Location</t>
    <phoneticPr fontId="30"/>
  </si>
  <si>
    <t>If others, please specify.</t>
    <phoneticPr fontId="30"/>
  </si>
  <si>
    <t xml:space="preserve"> </t>
    <phoneticPr fontId="30"/>
  </si>
  <si>
    <t xml:space="preserve"> ※ &lt;--- Click here to send your application by email. Applications are accepted by email only.</t>
    <phoneticPr fontId="30"/>
  </si>
  <si>
    <t>（You can leave the body of the message blank when you email this application.）</t>
    <phoneticPr fontId="30"/>
  </si>
  <si>
    <t>Your ID card will show your name in Chinese characters you entered if "Name in Chinese Characters" filed is filled in.</t>
    <phoneticPr fontId="30"/>
  </si>
  <si>
    <t>Your ID card will show your name in alphabet letters you entered if "Name in Alphabet Letters" filed is filled in.</t>
    <phoneticPr fontId="30"/>
  </si>
  <si>
    <t>form of a written application</t>
    <phoneticPr fontId="30"/>
  </si>
  <si>
    <t>:</t>
    <phoneticPr fontId="30"/>
  </si>
  <si>
    <t xml:space="preserve">Tokyo Institute of Technology </t>
    <phoneticPr fontId="30"/>
  </si>
  <si>
    <t>Reissue application for Staff ID Card
(Full-Time Staff Members)</t>
    <phoneticPr fontId="30"/>
  </si>
  <si>
    <t>Reissue application for Staff ID Card
(Part-Time Staff Members)</t>
    <phoneticPr fontId="30"/>
  </si>
  <si>
    <t>部局区分</t>
    <rPh sb="0" eb="2">
      <t>ブキョク</t>
    </rPh>
    <rPh sb="2" eb="4">
      <t>クブン</t>
    </rPh>
    <phoneticPr fontId="30"/>
  </si>
  <si>
    <t>理学院</t>
    <rPh sb="0" eb="1">
      <t>リ</t>
    </rPh>
    <rPh sb="1" eb="3">
      <t>ガクイン</t>
    </rPh>
    <phoneticPr fontId="30"/>
  </si>
  <si>
    <t>工学院</t>
    <rPh sb="0" eb="3">
      <t>コウガクイン</t>
    </rPh>
    <phoneticPr fontId="30"/>
  </si>
  <si>
    <t>物質理工学院</t>
    <rPh sb="0" eb="2">
      <t>ブッシツ</t>
    </rPh>
    <rPh sb="2" eb="5">
      <t>リコウガク</t>
    </rPh>
    <rPh sb="5" eb="6">
      <t>イン</t>
    </rPh>
    <phoneticPr fontId="30"/>
  </si>
  <si>
    <t>情報理工学院</t>
    <rPh sb="0" eb="6">
      <t>ジョウホウリコウガクイン</t>
    </rPh>
    <phoneticPr fontId="30"/>
  </si>
  <si>
    <t>生命理工学院</t>
    <rPh sb="0" eb="6">
      <t>セイメイリコウガクイン</t>
    </rPh>
    <phoneticPr fontId="30"/>
  </si>
  <si>
    <t>環境・社会理工学院</t>
    <rPh sb="0" eb="2">
      <t>カンキョウ</t>
    </rPh>
    <rPh sb="3" eb="5">
      <t>シャカイ</t>
    </rPh>
    <rPh sb="5" eb="8">
      <t>リコウガク</t>
    </rPh>
    <rPh sb="8" eb="9">
      <t>イン</t>
    </rPh>
    <phoneticPr fontId="30"/>
  </si>
  <si>
    <t>リベラルアーツ研究教育院</t>
    <rPh sb="7" eb="12">
      <t>ケンキュウキョウイクイン</t>
    </rPh>
    <phoneticPr fontId="30"/>
  </si>
  <si>
    <t>科学技術創成研究院</t>
    <rPh sb="0" eb="9">
      <t>カガクギジュツソウセイケンキュウイン</t>
    </rPh>
    <phoneticPr fontId="30"/>
  </si>
  <si>
    <t>Department Category</t>
    <phoneticPr fontId="30"/>
  </si>
  <si>
    <t>Position Title</t>
    <phoneticPr fontId="30"/>
  </si>
  <si>
    <t>If others, please specify.</t>
    <phoneticPr fontId="30"/>
  </si>
  <si>
    <t>Laboratory, Division, Group</t>
    <phoneticPr fontId="30"/>
  </si>
  <si>
    <t>　Contact Information
(Extension or Email Address)</t>
    <phoneticPr fontId="30"/>
  </si>
  <si>
    <t>Application for Staff ID Card
(Full-Time Staff Members)</t>
    <phoneticPr fontId="30"/>
  </si>
  <si>
    <t>(↑If others)
Department</t>
    <phoneticPr fontId="30"/>
  </si>
  <si>
    <t>Department，Laboratory, Division, Group</t>
    <phoneticPr fontId="30"/>
  </si>
  <si>
    <r>
      <t xml:space="preserve">  ID  Number
</t>
    </r>
    <r>
      <rPr>
        <sz val="10"/>
        <color rgb="FF000000"/>
        <rFont val="ＭＳ 明朝"/>
        <family val="1"/>
        <charset val="128"/>
      </rPr>
      <t>* Leave this box blank if you do not know your ID number.</t>
    </r>
    <phoneticPr fontId="30"/>
  </si>
  <si>
    <r>
      <rPr>
        <sz val="10"/>
        <color theme="1"/>
        <rFont val="ＭＳ 明朝"/>
        <family val="1"/>
        <charset val="128"/>
      </rPr>
      <t>If others, please specify.
（　　　　　　　　　　　　　　　　　　　　　）
*A 2,500yen fee will be charged to replace a lost card. The fee is waived for the replacement of a malfunctioning or damaged card.</t>
    </r>
    <r>
      <rPr>
        <sz val="11"/>
        <color theme="1"/>
        <rFont val="ＭＳ Ｐゴシック"/>
        <family val="2"/>
        <charset val="128"/>
        <scheme val="minor"/>
      </rPr>
      <t xml:space="preserve">
</t>
    </r>
    <phoneticPr fontId="30"/>
  </si>
  <si>
    <t>*For those who work at the Tamachi Campus:
Please be sure to contact your designated administrative office of the Tamachi campus in advance if you are not able to visit the Ookayama Campus to pick up your staff ID card.</t>
    <phoneticPr fontId="30"/>
  </si>
  <si>
    <t>Reissue application for Staff ID Card
(Part-Time Staff Members)</t>
  </si>
  <si>
    <t>Reissue 
reason</t>
    <phoneticPr fontId="30"/>
  </si>
  <si>
    <t>Application for Staff ID Card
(Part-Time Staff Members)</t>
  </si>
  <si>
    <t>Enter the expiration date</t>
    <phoneticPr fontId="30"/>
  </si>
  <si>
    <t>ｶｰﾄﾞ区分</t>
    <rPh sb="4" eb="6">
      <t>クブン</t>
    </rPh>
    <phoneticPr fontId="30"/>
  </si>
  <si>
    <t>jinjicard@jim.titech.ac.jp</t>
  </si>
  <si>
    <t xml:space="preserve">Period of Employment
yyyy/mm/dd
</t>
    <phoneticPr fontId="30"/>
  </si>
  <si>
    <t xml:space="preserve"> Email Address</t>
    <phoneticPr fontId="30"/>
  </si>
  <si>
    <t>Extension</t>
    <phoneticPr fontId="30"/>
  </si>
  <si>
    <t>　Contact Information</t>
    <phoneticPr fontId="30"/>
  </si>
  <si>
    <t>Date of Birth yyyy/mm/dd</t>
    <phoneticPr fontId="30"/>
  </si>
  <si>
    <t>number of characters→</t>
    <phoneticPr fontId="30"/>
  </si>
  <si>
    <t>→</t>
    <phoneticPr fontId="30"/>
  </si>
  <si>
    <t>How to submit photo</t>
    <phoneticPr fontId="30"/>
  </si>
  <si>
    <t>Please make sure all required fields shown in red are filled out correctly before you submit your application.</t>
    <phoneticPr fontId="30"/>
  </si>
  <si>
    <t>If your name consists of alphabet letters, abbreviate it to 18 letters or less (including spaces and punctuation). The abbreviated name will be printed on your ID card.                                                              ↓</t>
    <phoneticPr fontId="30"/>
  </si>
  <si>
    <t>Tokyo Tech High School of Science and Technology</t>
  </si>
  <si>
    <t>jin.syo1@jim.titech.ac.jp</t>
  </si>
  <si>
    <t>suz.jin@jim.titech.ac.jp</t>
    <phoneticPr fontId="37"/>
  </si>
  <si>
    <t>jin.syo2@jim.titech.ac.jp</t>
  </si>
  <si>
    <t>Application for Staff ID Card
(Regular Staff  Members)</t>
  </si>
  <si>
    <t>Application for Staff ID Card
(Regular Staff  Members)</t>
    <phoneticPr fontId="30"/>
  </si>
  <si>
    <t>Reissue application for Staff ID Card
(Regular Staff  Members)</t>
  </si>
  <si>
    <t>Reissue application for Staff ID Card
(Regular Staff  Members)</t>
    <phoneticPr fontId="30"/>
  </si>
  <si>
    <t>Reissue application for Staff ID Card
(Non-Regular Staff Members)</t>
  </si>
  <si>
    <t>Reissue application for Staff ID Card
(Non-Regular Staff Members)</t>
    <phoneticPr fontId="30"/>
  </si>
  <si>
    <t>Application for Staff ID Card
(Non-Regular Staff Members)</t>
  </si>
  <si>
    <t>Application for Staff ID Card
(Non-Regular Staff Members)</t>
    <phoneticPr fontId="30"/>
  </si>
  <si>
    <t>地球生命研究所</t>
    <rPh sb="0" eb="2">
      <t>チキュウ</t>
    </rPh>
    <rPh sb="2" eb="4">
      <t>セイメイ</t>
    </rPh>
    <rPh sb="4" eb="7">
      <t>ケンキュウジョ</t>
    </rPh>
    <phoneticPr fontId="30"/>
  </si>
  <si>
    <t>附属科学技術高等学校</t>
    <rPh sb="2" eb="4">
      <t>カガク</t>
    </rPh>
    <rPh sb="4" eb="6">
      <t>ギジュツ</t>
    </rPh>
    <rPh sb="6" eb="8">
      <t>コウトウ</t>
    </rPh>
    <rPh sb="8" eb="10">
      <t>ガッコウ</t>
    </rPh>
    <phoneticPr fontId="30"/>
  </si>
  <si>
    <t>放射線総合センター</t>
  </si>
  <si>
    <t>戦略的経営オフィス</t>
  </si>
  <si>
    <t>教育・国際連携本部</t>
  </si>
  <si>
    <t>研究・産学連携本部</t>
  </si>
  <si>
    <t>キャンパスマネジメント本部</t>
  </si>
  <si>
    <t>オープンファシリティセンター</t>
  </si>
  <si>
    <t>その他</t>
  </si>
  <si>
    <t>放射線総合センター</t>
    <phoneticPr fontId="30"/>
  </si>
  <si>
    <t>戦略的経営オフィス</t>
    <phoneticPr fontId="30"/>
  </si>
  <si>
    <t>教育・国際連携本部</t>
    <phoneticPr fontId="30"/>
  </si>
  <si>
    <t>研究・産学連携本部</t>
    <phoneticPr fontId="30"/>
  </si>
  <si>
    <t>キャンパスマネジメント本部</t>
    <phoneticPr fontId="30"/>
  </si>
  <si>
    <t>オープンファシリティセンター</t>
    <phoneticPr fontId="30"/>
  </si>
  <si>
    <t>その他</t>
    <phoneticPr fontId="30"/>
  </si>
  <si>
    <t>School of Science</t>
  </si>
  <si>
    <t>School of Science</t>
    <phoneticPr fontId="30"/>
  </si>
  <si>
    <t>School of Engineering</t>
  </si>
  <si>
    <t>School of Engineering</t>
    <phoneticPr fontId="30"/>
  </si>
  <si>
    <t>School of Materials and Chemical Technology</t>
  </si>
  <si>
    <t>School of Materials and Chemical Technology</t>
    <phoneticPr fontId="30"/>
  </si>
  <si>
    <t>School of Computing</t>
  </si>
  <si>
    <t>School of Computing</t>
    <phoneticPr fontId="30"/>
  </si>
  <si>
    <t>School of Environment and Society</t>
  </si>
  <si>
    <t>School of Environment and Society</t>
    <phoneticPr fontId="30"/>
  </si>
  <si>
    <t>Institute for Liberal Arts</t>
  </si>
  <si>
    <t>Institute for Liberal Arts</t>
    <phoneticPr fontId="30"/>
  </si>
  <si>
    <t>School of Life Science and Technology</t>
  </si>
  <si>
    <t>School of Life Science and Technology</t>
    <phoneticPr fontId="30"/>
  </si>
  <si>
    <t xml:space="preserve">Institute of Innovative Research	</t>
  </si>
  <si>
    <t xml:space="preserve">Institute of Innovative Research	</t>
    <phoneticPr fontId="30"/>
  </si>
  <si>
    <t>Earth-Life Science Institute</t>
  </si>
  <si>
    <t>Earth-Life Science Institute</t>
    <phoneticPr fontId="30"/>
  </si>
  <si>
    <t>Tokyo Tech High School of Science and Technology</t>
    <phoneticPr fontId="30"/>
  </si>
  <si>
    <t>Radiation Research and Management Center</t>
  </si>
  <si>
    <t>Radiation Research and Management Center</t>
    <phoneticPr fontId="30"/>
  </si>
  <si>
    <t>Strategic Management Office</t>
  </si>
  <si>
    <t>Strategic Management Office</t>
    <phoneticPr fontId="30"/>
  </si>
  <si>
    <t>Application for Staff ID Card
(Regular Staff  Members)</t>
    <phoneticPr fontId="30"/>
  </si>
  <si>
    <t>Office of Education and International Cooperation</t>
  </si>
  <si>
    <t>Office of Education and International Cooperation</t>
    <phoneticPr fontId="30"/>
  </si>
  <si>
    <t>Office of Research and Innovation</t>
  </si>
  <si>
    <t>Office of Research and Innovation</t>
    <phoneticPr fontId="30"/>
  </si>
  <si>
    <t>Office of Campus Management</t>
  </si>
  <si>
    <t>Office of Campus Management</t>
    <phoneticPr fontId="30"/>
  </si>
  <si>
    <t>Open Facility Center</t>
    <phoneticPr fontId="30"/>
  </si>
  <si>
    <t>Others</t>
    <phoneticPr fontId="30"/>
  </si>
  <si>
    <t>事務局①（学院等事務部除く）</t>
    <rPh sb="11" eb="12">
      <t>ノゾ</t>
    </rPh>
    <phoneticPr fontId="30"/>
  </si>
  <si>
    <t>事務局②（学院等事務部のうち生命・IIR業務推進課）</t>
    <rPh sb="0" eb="3">
      <t>ジムキョク</t>
    </rPh>
    <rPh sb="5" eb="7">
      <t>ガクイン</t>
    </rPh>
    <rPh sb="7" eb="8">
      <t>トウ</t>
    </rPh>
    <rPh sb="8" eb="10">
      <t>ジム</t>
    </rPh>
    <rPh sb="10" eb="11">
      <t>ブ</t>
    </rPh>
    <rPh sb="14" eb="16">
      <t>セイメイ</t>
    </rPh>
    <rPh sb="20" eb="22">
      <t>ギョウム</t>
    </rPh>
    <rPh sb="22" eb="24">
      <t>スイシン</t>
    </rPh>
    <rPh sb="24" eb="25">
      <t>カ</t>
    </rPh>
    <phoneticPr fontId="30"/>
  </si>
  <si>
    <t>事務局③（学院等事務部のうち生命・IIR以外の業務推進課）</t>
    <rPh sb="0" eb="3">
      <t>ジムキョク</t>
    </rPh>
    <rPh sb="5" eb="7">
      <t>ガクイン</t>
    </rPh>
    <rPh sb="7" eb="8">
      <t>トウ</t>
    </rPh>
    <rPh sb="8" eb="10">
      <t>ジム</t>
    </rPh>
    <rPh sb="10" eb="11">
      <t>ブ</t>
    </rPh>
    <rPh sb="20" eb="22">
      <t>イガイ</t>
    </rPh>
    <rPh sb="23" eb="25">
      <t>ギョウム</t>
    </rPh>
    <rPh sb="25" eb="27">
      <t>スイシン</t>
    </rPh>
    <rPh sb="27" eb="28">
      <t>カ</t>
    </rPh>
    <phoneticPr fontId="30"/>
  </si>
  <si>
    <t>Reissue application for Staff ID Card
(Non-Regular Staff Members)</t>
    <phoneticPr fontId="30"/>
  </si>
  <si>
    <t>jin.gak@jim.titech.ac.jp</t>
    <phoneticPr fontId="30"/>
  </si>
  <si>
    <t>事務局</t>
    <phoneticPr fontId="30"/>
  </si>
  <si>
    <t>Administrative Departments</t>
    <phoneticPr fontId="30"/>
  </si>
  <si>
    <t>Administrative Departments excluding Schools Administration Office</t>
    <phoneticPr fontId="30"/>
  </si>
  <si>
    <t xml:space="preserve">Schools Administration Office (School of Life Science and Technology Administration Division, IIR Administration Division)
</t>
    <phoneticPr fontId="30"/>
  </si>
  <si>
    <t>Schools Administration Office (excluding School of Life Science and Technology Administration Division,  IIR Administration Division)</t>
    <phoneticPr fontId="30"/>
  </si>
  <si>
    <t>元素戦略MDX研究センター</t>
    <phoneticPr fontId="30"/>
  </si>
  <si>
    <t>MDX Research Center for Element Strategy</t>
    <phoneticPr fontId="30"/>
  </si>
  <si>
    <t>MDX Research Center for Element Strategy</t>
    <phoneticPr fontId="30"/>
  </si>
  <si>
    <t>Reissue application for Staff ID Card
(Regular Staff  Members)</t>
    <phoneticPr fontId="30"/>
  </si>
  <si>
    <t>国際先駆研究機構</t>
    <phoneticPr fontId="30"/>
  </si>
  <si>
    <t>International Research Frontiers Initiative</t>
    <phoneticPr fontId="30"/>
  </si>
  <si>
    <r>
      <t>　</t>
    </r>
    <r>
      <rPr>
        <sz val="12"/>
        <color rgb="FF000000"/>
        <rFont val="ＭＳ 明朝"/>
        <family val="1"/>
        <charset val="128"/>
      </rPr>
      <t>To: President and CEO, Institute of Science Tokyo</t>
    </r>
    <phoneticPr fontId="30"/>
  </si>
  <si>
    <t xml:space="preserve">← *Please submit via BOX file request.	</t>
    <phoneticPr fontId="30"/>
  </si>
  <si>
    <t>Open the Submission Website</t>
    <phoneticPr fontId="30"/>
  </si>
  <si>
    <t>Ver.2024.10.1  Institute of Science Tokyo (science and engineering fields)</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</si>
</sst>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mm\-dd"/>
    <numFmt numFmtId="178" formatCode="yyyy/m/d;@"/>
    <numFmt numFmtId="179" formatCode="0_);[Red]\(0\)"/>
  </numFmts>
  <fonts count="77">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rgb="FF000000"/>
      <name val="Times New Roman"/>
      <family val="1"/>
    </font>
    <font>
      <sz val="10.5"/>
      <color rgb="FF000000"/>
      <name val="ＭＳ 明朝"/>
      <family val="1"/>
      <charset val="128"/>
    </font>
    <font>
      <sz val="16"/>
      <color rgb="FF000000"/>
      <name val="ＭＳ 明朝"/>
      <family val="1"/>
      <charset val="128"/>
    </font>
    <font>
      <sz val="12"/>
      <color rgb="FF000000"/>
      <name val="ＭＳ 明朝"/>
      <family val="1"/>
      <charset val="128"/>
    </font>
    <font>
      <sz val="12"/>
      <color rgb="FF000000"/>
      <name val="Times New Roman"/>
      <family val="1"/>
    </font>
    <font>
      <sz val="9"/>
      <color rgb="FF000000"/>
      <name val="Times New Roman"/>
      <family val="1"/>
    </font>
    <font>
      <sz val="9"/>
      <color rgb="FFFF0000"/>
      <name val="ＭＳ 明朝"/>
      <family val="1"/>
      <charset val="128"/>
    </font>
    <font>
      <sz val="9"/>
      <color rgb="FF000000"/>
      <name val="ＭＳ 明朝"/>
      <family val="1"/>
      <charset val="128"/>
    </font>
    <font>
      <sz val="10.5"/>
      <color theme="1"/>
      <name val="Times New Roman"/>
      <family val="1"/>
    </font>
    <font>
      <sz val="12"/>
      <name val="ＭＳ 明朝"/>
      <family val="1"/>
      <charset val="128"/>
    </font>
    <font>
      <sz val="9"/>
      <color theme="1"/>
      <name val="Times New Roman"/>
      <family val="1"/>
    </font>
    <font>
      <sz val="12"/>
      <color theme="1"/>
      <name val="Times New Roman"/>
      <family val="1"/>
    </font>
    <font>
      <sz val="6"/>
      <name val="ＭＳ Ｐゴシック"/>
      <family val="2"/>
      <charset val="128"/>
      <scheme val="minor"/>
    </font>
    <font>
      <sz val="12"/>
      <color rgb="FF000000"/>
      <name val="ＭＳ Ｐ明朝"/>
      <family val="1"/>
      <charset val="128"/>
    </font>
    <font>
      <sz val="9"/>
      <color theme="1"/>
      <name val="ＭＳ Ｐゴシック"/>
      <family val="2"/>
      <charset val="128"/>
      <scheme val="minor"/>
    </font>
    <font>
      <sz val="12"/>
      <name val="Times New Roman"/>
      <family val="1"/>
    </font>
    <font>
      <b/>
      <sz val="12"/>
      <color indexed="81"/>
      <name val="ＭＳ Ｐゴシック"/>
      <family val="3"/>
      <charset val="128"/>
    </font>
    <font>
      <sz val="11"/>
      <name val="ＭＳ Ｐゴシック"/>
      <family val="3"/>
      <charset val="128"/>
    </font>
    <font>
      <b/>
      <sz val="8"/>
      <name val="ＭＳ Ｐゴシック"/>
      <family val="3"/>
      <charset val="128"/>
    </font>
    <font>
      <sz val="6"/>
      <name val="ＭＳ Ｐゴシック"/>
      <family val="3"/>
      <charset val="128"/>
    </font>
    <font>
      <b/>
      <sz val="8"/>
      <color indexed="8"/>
      <name val="ＭＳ Ｐゴシック"/>
      <family val="3"/>
      <charset val="128"/>
    </font>
    <font>
      <b/>
      <sz val="9"/>
      <name val="ＭＳ Ｐゴシック"/>
      <family val="3"/>
      <charset val="128"/>
    </font>
    <font>
      <sz val="8"/>
      <name val="ＭＳ Ｐゴシック"/>
      <family val="3"/>
      <charset val="128"/>
    </font>
    <font>
      <sz val="10"/>
      <name val="ＭＳ Ｐゴシック"/>
      <family val="3"/>
      <charset val="128"/>
    </font>
    <font>
      <sz val="10"/>
      <name val="Arial"/>
      <family val="2"/>
    </font>
    <font>
      <u/>
      <sz val="10"/>
      <color indexed="12"/>
      <name val="Arial"/>
      <family val="2"/>
    </font>
    <font>
      <sz val="9"/>
      <name val="ＭＳ Ｐゴシック"/>
      <family val="3"/>
      <charset val="128"/>
    </font>
    <font>
      <sz val="12"/>
      <name val="ＭＳ Ｐ明朝"/>
      <family val="1"/>
      <charset val="128"/>
    </font>
    <font>
      <sz val="18"/>
      <color theme="1"/>
      <name val="ＭＳ Ｐゴシック"/>
      <family val="2"/>
      <charset val="128"/>
      <scheme val="minor"/>
    </font>
    <font>
      <sz val="12"/>
      <name val="ＭＳ Ｐゴシック"/>
      <family val="2"/>
      <charset val="128"/>
    </font>
    <font>
      <sz val="11"/>
      <color theme="1"/>
      <name val="Times New Roman"/>
      <family val="1"/>
    </font>
    <font>
      <u/>
      <sz val="11"/>
      <color theme="10"/>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u/>
      <sz val="11"/>
      <color theme="1"/>
      <name val="ＭＳ Ｐゴシック"/>
      <family val="2"/>
      <charset val="128"/>
      <scheme val="minor"/>
    </font>
    <font>
      <sz val="10"/>
      <color rgb="FF000000"/>
      <name val="ＭＳ 明朝"/>
      <family val="1"/>
      <charset val="128"/>
    </font>
    <font>
      <sz val="10"/>
      <name val="ＭＳ 明朝"/>
      <family val="1"/>
      <charset val="128"/>
    </font>
    <font>
      <b/>
      <u/>
      <sz val="9"/>
      <color rgb="FF000000"/>
      <name val="ＭＳ 明朝"/>
      <family val="1"/>
      <charset val="128"/>
    </font>
    <font>
      <sz val="10"/>
      <color rgb="FF000000"/>
      <name val="Times New Roman"/>
      <family val="1"/>
    </font>
    <font>
      <sz val="10"/>
      <color theme="1"/>
      <name val="ＭＳ Ｐゴシック"/>
      <family val="2"/>
      <charset val="128"/>
      <scheme val="minor"/>
    </font>
    <font>
      <sz val="9"/>
      <name val="ＭＳ 明朝"/>
      <family val="1"/>
      <charset val="128"/>
    </font>
    <font>
      <b/>
      <sz val="11"/>
      <color rgb="FFC00000"/>
      <name val="ＭＳ Ｐゴシック"/>
      <family val="3"/>
      <charset val="128"/>
      <scheme val="minor"/>
    </font>
    <font>
      <sz val="14"/>
      <color rgb="FF545454"/>
      <name val="Arial"/>
      <family val="2"/>
    </font>
    <font>
      <sz val="10"/>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sz val="11"/>
      <name val="ＭＳ Ｐゴシック"/>
      <family val="3"/>
      <charset val="128"/>
      <scheme val="minor"/>
    </font>
    <font>
      <b/>
      <sz val="11"/>
      <color indexed="81"/>
      <name val="MS P ゴシック"/>
      <family val="3"/>
      <charset val="128"/>
    </font>
    <font>
      <b/>
      <sz val="11"/>
      <color indexed="81"/>
      <name val="ＭＳ Ｐゴシック"/>
      <family val="3"/>
      <charset val="128"/>
    </font>
    <font>
      <sz val="11"/>
      <name val="ＭＳ Ｐゴシック"/>
      <family val="2"/>
      <charset val="128"/>
      <scheme val="minor"/>
    </font>
    <font>
      <sz val="11"/>
      <name val="ＭＳ 明朝"/>
      <family val="1"/>
      <charset val="128"/>
    </font>
    <font>
      <sz val="9"/>
      <color rgb="FF000000"/>
      <name val="ＭＳ Ｐ明朝"/>
      <family val="1"/>
      <charset val="128"/>
    </font>
    <font>
      <sz val="11"/>
      <name val="ＭＳ Ｐ明朝"/>
      <family val="1"/>
      <charset val="128"/>
    </font>
    <font>
      <sz val="16"/>
      <name val="Times New Roman"/>
      <family val="1"/>
    </font>
    <font>
      <b/>
      <sz val="16"/>
      <color rgb="FFC00000"/>
      <name val="ＭＳ Ｐゴシック"/>
      <family val="3"/>
      <charset val="128"/>
      <scheme val="minor"/>
    </font>
    <font>
      <sz val="11"/>
      <color theme="1"/>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indexed="13"/>
        <bgColor indexed="64"/>
      </patternFill>
    </fill>
    <fill>
      <patternFill patternType="solid">
        <fgColor rgb="FFFFCCFF"/>
        <bgColor indexed="64"/>
      </patternFill>
    </fill>
    <fill>
      <patternFill patternType="solid">
        <fgColor theme="8" tint="0.59999389629810485"/>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thin">
        <color auto="1"/>
      </top>
      <bottom style="thin">
        <color auto="1"/>
      </bottom>
      <diagonal/>
    </border>
    <border>
      <left/>
      <right style="thin">
        <color indexed="64"/>
      </right>
      <top style="thin">
        <color auto="1"/>
      </top>
      <bottom style="thin">
        <color auto="1"/>
      </bottom>
      <diagonal/>
    </border>
    <border>
      <left/>
      <right style="dotted">
        <color indexed="64"/>
      </right>
      <top style="thin">
        <color auto="1"/>
      </top>
      <bottom style="thin">
        <color auto="1"/>
      </bottom>
      <diagonal/>
    </border>
    <border>
      <left style="dotted">
        <color indexed="64"/>
      </left>
      <right/>
      <top style="thin">
        <color auto="1"/>
      </top>
      <bottom style="thin">
        <color auto="1"/>
      </bottom>
      <diagonal/>
    </border>
    <border>
      <left/>
      <right style="dashed">
        <color indexed="64"/>
      </right>
      <top style="thin">
        <color auto="1"/>
      </top>
      <bottom style="thin">
        <color auto="1"/>
      </bottom>
      <diagonal/>
    </border>
    <border>
      <left style="dashed">
        <color indexed="64"/>
      </left>
      <right/>
      <top style="thin">
        <color auto="1"/>
      </top>
      <bottom style="thin">
        <color auto="1"/>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auto="1"/>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5" fillId="0" borderId="0">
      <alignment vertical="center"/>
    </xf>
    <xf numFmtId="0" fontId="42" fillId="0" borderId="0"/>
    <xf numFmtId="0" fontId="43" fillId="0" borderId="0" applyNumberFormat="0" applyFill="0" applyBorder="0" applyAlignment="0" applyProtection="0">
      <alignment vertical="top"/>
      <protection locked="0"/>
    </xf>
    <xf numFmtId="0" fontId="49" fillId="0" borderId="0" applyNumberFormat="0" applyFill="0" applyBorder="0" applyAlignment="0" applyProtection="0">
      <alignment vertical="center"/>
    </xf>
  </cellStyleXfs>
  <cellXfs count="259">
    <xf numFmtId="0" fontId="0" fillId="0" borderId="0" xfId="0">
      <alignment vertical="center"/>
    </xf>
    <xf numFmtId="0" fontId="36" fillId="34" borderId="10" xfId="42" applyFont="1" applyFill="1" applyBorder="1" applyAlignment="1">
      <alignment horizontal="center" vertical="center" wrapText="1"/>
    </xf>
    <xf numFmtId="0" fontId="38" fillId="34" borderId="10" xfId="42" applyFont="1" applyFill="1" applyBorder="1" applyAlignment="1">
      <alignment horizontal="center" vertical="center" wrapText="1"/>
    </xf>
    <xf numFmtId="177" fontId="38" fillId="34" borderId="10" xfId="42" applyNumberFormat="1" applyFont="1" applyFill="1" applyBorder="1" applyAlignment="1">
      <alignment horizontal="center" vertical="center" wrapText="1"/>
    </xf>
    <xf numFmtId="49" fontId="38" fillId="34" borderId="10" xfId="42" applyNumberFormat="1" applyFont="1" applyFill="1" applyBorder="1" applyAlignment="1">
      <alignment horizontal="center" vertical="center" wrapText="1"/>
    </xf>
    <xf numFmtId="0" fontId="36" fillId="35" borderId="10" xfId="42" applyFont="1" applyFill="1" applyBorder="1" applyAlignment="1">
      <alignment horizontal="center" vertical="center" wrapText="1"/>
    </xf>
    <xf numFmtId="0" fontId="39" fillId="35" borderId="10" xfId="42" applyFont="1" applyFill="1" applyBorder="1" applyAlignment="1">
      <alignment horizontal="center" vertical="center" wrapText="1"/>
    </xf>
    <xf numFmtId="0" fontId="40" fillId="0" borderId="0" xfId="42" applyFont="1" applyBorder="1" applyAlignment="1">
      <alignment horizontal="center" vertical="center"/>
    </xf>
    <xf numFmtId="49" fontId="41" fillId="0" borderId="10" xfId="42" applyNumberFormat="1" applyFont="1" applyFill="1" applyBorder="1">
      <alignment vertical="center"/>
    </xf>
    <xf numFmtId="177" fontId="41" fillId="0" borderId="10" xfId="42" applyNumberFormat="1" applyFont="1" applyFill="1" applyBorder="1" applyAlignment="1">
      <alignment horizontal="left" vertical="center"/>
    </xf>
    <xf numFmtId="177" fontId="41" fillId="0" borderId="11" xfId="43" applyNumberFormat="1" applyFont="1" applyFill="1" applyBorder="1" applyAlignment="1">
      <alignment horizontal="left" vertical="center"/>
    </xf>
    <xf numFmtId="0" fontId="41" fillId="0" borderId="11" xfId="42" applyNumberFormat="1" applyFont="1" applyFill="1" applyBorder="1" applyAlignment="1">
      <alignment horizontal="left" vertical="center"/>
    </xf>
    <xf numFmtId="49" fontId="41" fillId="0" borderId="10" xfId="42" applyNumberFormat="1" applyFont="1" applyFill="1" applyBorder="1" applyAlignment="1">
      <alignment horizontal="left" vertical="center"/>
    </xf>
    <xf numFmtId="0" fontId="41" fillId="0" borderId="11" xfId="42" applyFont="1" applyFill="1" applyBorder="1">
      <alignment vertical="center"/>
    </xf>
    <xf numFmtId="0" fontId="41" fillId="0" borderId="10" xfId="42" applyFont="1" applyFill="1" applyBorder="1" applyAlignment="1">
      <alignment vertical="center" wrapText="1"/>
    </xf>
    <xf numFmtId="0" fontId="41" fillId="0" borderId="10" xfId="42" applyFont="1" applyFill="1" applyBorder="1">
      <alignment vertical="center"/>
    </xf>
    <xf numFmtId="0" fontId="41" fillId="0" borderId="11" xfId="42" applyFont="1" applyFill="1" applyBorder="1" applyAlignment="1">
      <alignment horizontal="left" vertical="center" wrapText="1"/>
    </xf>
    <xf numFmtId="0" fontId="41" fillId="0" borderId="0" xfId="42" applyFont="1" applyFill="1" applyAlignment="1">
      <alignment horizontal="left" vertical="center" wrapText="1"/>
    </xf>
    <xf numFmtId="0" fontId="41" fillId="0" borderId="0" xfId="42" applyFont="1" applyFill="1">
      <alignment vertical="center"/>
    </xf>
    <xf numFmtId="0" fontId="41" fillId="0" borderId="10" xfId="42" applyFont="1" applyFill="1" applyBorder="1" applyAlignment="1">
      <alignment horizontal="left" vertical="center" wrapText="1"/>
    </xf>
    <xf numFmtId="0" fontId="41" fillId="0" borderId="0" xfId="42" applyFont="1" applyFill="1" applyBorder="1" applyAlignment="1">
      <alignment horizontal="left" vertical="center"/>
    </xf>
    <xf numFmtId="0" fontId="41" fillId="0" borderId="0" xfId="42" applyFont="1" applyFill="1" applyBorder="1" applyAlignment="1">
      <alignment horizontal="left" vertical="center" wrapText="1"/>
    </xf>
    <xf numFmtId="0" fontId="41" fillId="0" borderId="0" xfId="42" applyFont="1" applyFill="1" applyBorder="1" applyAlignment="1">
      <alignment horizontal="right" vertical="center"/>
    </xf>
    <xf numFmtId="177" fontId="41" fillId="0" borderId="0" xfId="42" applyNumberFormat="1" applyFont="1" applyFill="1" applyBorder="1" applyAlignment="1">
      <alignment horizontal="right" vertical="center"/>
    </xf>
    <xf numFmtId="49" fontId="41" fillId="0" borderId="0" xfId="42" applyNumberFormat="1" applyFont="1" applyFill="1" applyBorder="1" applyAlignment="1">
      <alignment horizontal="right" vertical="center"/>
    </xf>
    <xf numFmtId="0" fontId="41" fillId="0" borderId="0" xfId="42" applyFont="1" applyBorder="1" applyAlignment="1">
      <alignment horizontal="left" vertical="center"/>
    </xf>
    <xf numFmtId="0" fontId="40" fillId="0" borderId="0" xfId="42" applyFont="1" applyFill="1" applyBorder="1" applyAlignment="1">
      <alignment horizontal="left" vertical="center"/>
    </xf>
    <xf numFmtId="0" fontId="40" fillId="0" borderId="0" xfId="42" applyFont="1" applyFill="1" applyBorder="1" applyAlignment="1">
      <alignment horizontal="left" vertical="center" wrapText="1"/>
    </xf>
    <xf numFmtId="0" fontId="40" fillId="0" borderId="0" xfId="42" applyFont="1" applyFill="1" applyBorder="1" applyAlignment="1">
      <alignment horizontal="right" vertical="center"/>
    </xf>
    <xf numFmtId="177" fontId="40" fillId="0" borderId="0" xfId="42" applyNumberFormat="1" applyFont="1" applyFill="1" applyBorder="1" applyAlignment="1">
      <alignment horizontal="right" vertical="center"/>
    </xf>
    <xf numFmtId="49" fontId="40" fillId="0" borderId="0" xfId="42" applyNumberFormat="1" applyFont="1" applyFill="1" applyBorder="1" applyAlignment="1">
      <alignment horizontal="right" vertical="center"/>
    </xf>
    <xf numFmtId="0" fontId="44" fillId="0" borderId="0" xfId="42" applyFont="1" applyFill="1" applyBorder="1" applyAlignment="1">
      <alignment horizontal="right" vertical="center"/>
    </xf>
    <xf numFmtId="0" fontId="40" fillId="0" borderId="0" xfId="42" applyFont="1" applyFill="1" applyBorder="1" applyAlignment="1">
      <alignment horizontal="center" vertical="center"/>
    </xf>
    <xf numFmtId="0" fontId="40" fillId="0" borderId="0" xfId="42" applyFont="1" applyBorder="1" applyAlignment="1">
      <alignment horizontal="left" vertical="center"/>
    </xf>
    <xf numFmtId="0" fontId="40" fillId="0" borderId="0" xfId="42" applyFont="1" applyBorder="1" applyAlignment="1">
      <alignment horizontal="left" vertical="center" wrapText="1"/>
    </xf>
    <xf numFmtId="0" fontId="40" fillId="0" borderId="0" xfId="42" applyFont="1" applyBorder="1" applyAlignment="1">
      <alignment horizontal="right" vertical="center"/>
    </xf>
    <xf numFmtId="177" fontId="40" fillId="0" borderId="0" xfId="42" applyNumberFormat="1" applyFont="1" applyBorder="1" applyAlignment="1">
      <alignment horizontal="right" vertical="center"/>
    </xf>
    <xf numFmtId="49" fontId="40" fillId="0" borderId="0" xfId="42" applyNumberFormat="1" applyFont="1" applyBorder="1" applyAlignment="1">
      <alignment horizontal="right" vertical="center"/>
    </xf>
    <xf numFmtId="0" fontId="44" fillId="0" borderId="0" xfId="42" applyFont="1" applyBorder="1" applyAlignment="1">
      <alignment horizontal="right" vertical="center"/>
    </xf>
    <xf numFmtId="0" fontId="41" fillId="0" borderId="10" xfId="42" applyNumberFormat="1" applyFont="1" applyFill="1" applyBorder="1">
      <alignment vertical="center"/>
    </xf>
    <xf numFmtId="0" fontId="41" fillId="0" borderId="11" xfId="42" applyFont="1" applyFill="1" applyBorder="1" applyAlignment="1">
      <alignment horizontal="left" vertical="center"/>
    </xf>
    <xf numFmtId="0" fontId="0" fillId="0" borderId="10" xfId="0" applyFill="1" applyBorder="1" applyAlignment="1" applyProtection="1">
      <alignment horizontal="left" vertical="center" wrapText="1"/>
    </xf>
    <xf numFmtId="0" fontId="0" fillId="0" borderId="0" xfId="0">
      <alignment vertical="center"/>
    </xf>
    <xf numFmtId="177" fontId="41" fillId="0" borderId="11" xfId="43" applyNumberFormat="1" applyFont="1" applyFill="1" applyBorder="1" applyAlignment="1">
      <alignment horizontal="left" vertical="center" wrapText="1"/>
    </xf>
    <xf numFmtId="0" fontId="36" fillId="36" borderId="10" xfId="42" applyFont="1" applyFill="1" applyBorder="1" applyAlignment="1">
      <alignment horizontal="center" vertical="center"/>
    </xf>
    <xf numFmtId="0" fontId="36" fillId="37" borderId="10" xfId="42" applyFont="1" applyFill="1" applyBorder="1" applyAlignment="1">
      <alignment horizontal="center" vertical="center" wrapText="1"/>
    </xf>
    <xf numFmtId="0" fontId="40" fillId="37" borderId="10" xfId="42" applyFont="1" applyFill="1" applyBorder="1" applyAlignment="1">
      <alignment horizontal="center" vertical="center"/>
    </xf>
    <xf numFmtId="0" fontId="41" fillId="37" borderId="0" xfId="42" applyFont="1" applyFill="1" applyBorder="1" applyAlignment="1">
      <alignment horizontal="center" vertical="center"/>
    </xf>
    <xf numFmtId="0" fontId="40" fillId="37" borderId="0" xfId="42" applyFont="1" applyFill="1" applyBorder="1" applyAlignment="1">
      <alignment horizontal="center" vertical="center"/>
    </xf>
    <xf numFmtId="0" fontId="0" fillId="0" borderId="0" xfId="0" applyProtection="1">
      <alignment vertical="center"/>
      <protection locked="0"/>
    </xf>
    <xf numFmtId="0" fontId="0" fillId="38" borderId="0" xfId="0" applyFill="1" applyProtection="1">
      <alignment vertical="center"/>
      <protection locked="0"/>
    </xf>
    <xf numFmtId="0" fontId="0" fillId="0" borderId="0" xfId="0" applyAlignment="1" applyProtection="1">
      <alignment vertical="center" wrapText="1"/>
      <protection locked="0"/>
    </xf>
    <xf numFmtId="178" fontId="48" fillId="0" borderId="0" xfId="0" applyNumberFormat="1" applyFont="1" applyBorder="1" applyAlignment="1" applyProtection="1">
      <alignment vertical="center"/>
      <protection locked="0"/>
    </xf>
    <xf numFmtId="0" fontId="0" fillId="0" borderId="0" xfId="0" applyBorder="1" applyProtection="1">
      <alignment vertical="center"/>
      <protection locked="0"/>
    </xf>
    <xf numFmtId="0" fontId="50" fillId="0" borderId="10" xfId="0" applyFont="1" applyBorder="1" applyProtection="1">
      <alignment vertical="center"/>
      <protection locked="0"/>
    </xf>
    <xf numFmtId="0" fontId="19" fillId="38" borderId="0" xfId="0" applyFont="1" applyFill="1" applyAlignment="1" applyProtection="1">
      <alignment horizontal="justify" vertical="center"/>
      <protection locked="0"/>
    </xf>
    <xf numFmtId="0" fontId="0" fillId="0" borderId="10" xfId="0" applyBorder="1" applyProtection="1">
      <alignment vertical="center"/>
      <protection locked="0"/>
    </xf>
    <xf numFmtId="0" fontId="52" fillId="0" borderId="10" xfId="0" applyFont="1" applyBorder="1" applyProtection="1">
      <alignment vertical="center"/>
      <protection locked="0"/>
    </xf>
    <xf numFmtId="0" fontId="0" fillId="0" borderId="0" xfId="0" applyAlignment="1" applyProtection="1">
      <protection locked="0"/>
    </xf>
    <xf numFmtId="0" fontId="33" fillId="0" borderId="0" xfId="0" applyFont="1" applyFill="1" applyBorder="1" applyAlignment="1" applyProtection="1">
      <alignment horizontal="center" vertical="center" wrapText="1"/>
      <protection locked="0"/>
    </xf>
    <xf numFmtId="0" fontId="45" fillId="0" borderId="10" xfId="0" applyFont="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0" fillId="38" borderId="0" xfId="0" applyFill="1" applyAlignment="1" applyProtection="1">
      <alignment vertical="top"/>
      <protection locked="0"/>
    </xf>
    <xf numFmtId="0" fontId="26" fillId="38" borderId="0" xfId="0" applyFont="1" applyFill="1" applyAlignment="1" applyProtection="1">
      <alignment vertical="top" wrapText="1"/>
      <protection locked="0"/>
    </xf>
    <xf numFmtId="0" fontId="26" fillId="38" borderId="0" xfId="0" applyFont="1" applyFill="1" applyAlignment="1" applyProtection="1">
      <alignment horizontal="center" vertical="top" wrapText="1"/>
      <protection locked="0"/>
    </xf>
    <xf numFmtId="0" fontId="28" fillId="38" borderId="0" xfId="0" applyFont="1" applyFill="1" applyAlignment="1" applyProtection="1">
      <alignment horizontal="left" vertical="center" indent="2"/>
      <protection locked="0"/>
    </xf>
    <xf numFmtId="0" fontId="19" fillId="0" borderId="0" xfId="0" applyFont="1" applyAlignment="1" applyProtection="1">
      <alignment horizontal="justify" vertical="center"/>
      <protection locked="0"/>
    </xf>
    <xf numFmtId="0" fontId="0" fillId="0" borderId="0" xfId="0" applyAlignment="1" applyProtection="1">
      <alignment vertical="center"/>
      <protection locked="0"/>
    </xf>
    <xf numFmtId="0" fontId="60" fillId="0" borderId="0" xfId="0" applyFont="1" applyProtection="1">
      <alignment vertical="center"/>
      <protection locked="0"/>
    </xf>
    <xf numFmtId="0" fontId="0" fillId="0" borderId="0" xfId="0" applyBorder="1" applyAlignment="1" applyProtection="1">
      <protection locked="0"/>
    </xf>
    <xf numFmtId="0" fontId="0" fillId="38" borderId="0" xfId="0" applyFill="1" applyProtection="1">
      <alignment vertical="center"/>
    </xf>
    <xf numFmtId="0" fontId="19" fillId="38" borderId="0" xfId="0" applyFont="1" applyFill="1" applyAlignment="1" applyProtection="1">
      <alignment horizontal="center" vertical="center"/>
    </xf>
    <xf numFmtId="0" fontId="0" fillId="38" borderId="0" xfId="0" applyFill="1" applyAlignment="1" applyProtection="1">
      <alignment vertical="center"/>
    </xf>
    <xf numFmtId="0" fontId="23" fillId="38" borderId="0" xfId="0" applyFont="1" applyFill="1" applyAlignment="1" applyProtection="1">
      <alignment horizontal="justify" vertical="center"/>
    </xf>
    <xf numFmtId="0" fontId="0" fillId="38" borderId="0" xfId="0" applyFill="1" applyBorder="1" applyProtection="1">
      <alignment vertical="center"/>
    </xf>
    <xf numFmtId="0" fontId="24" fillId="38" borderId="0" xfId="0" applyFont="1" applyFill="1" applyAlignment="1" applyProtection="1">
      <alignment horizontal="justify" vertical="center"/>
    </xf>
    <xf numFmtId="0" fontId="18" fillId="38" borderId="0" xfId="0" applyFont="1" applyFill="1" applyAlignment="1" applyProtection="1">
      <alignment horizontal="justify" vertical="center"/>
    </xf>
    <xf numFmtId="0" fontId="0" fillId="38" borderId="0" xfId="0" applyFill="1" applyAlignment="1" applyProtection="1">
      <alignment horizontal="justify" vertical="center"/>
    </xf>
    <xf numFmtId="0" fontId="19" fillId="38" borderId="0" xfId="0" applyFont="1" applyFill="1" applyAlignment="1" applyProtection="1">
      <alignment horizontal="justify" vertical="center"/>
    </xf>
    <xf numFmtId="0" fontId="0" fillId="0" borderId="0" xfId="0" applyAlignment="1" applyProtection="1"/>
    <xf numFmtId="0" fontId="0" fillId="0" borderId="12" xfId="0" applyBorder="1" applyAlignment="1" applyProtection="1"/>
    <xf numFmtId="0" fontId="46" fillId="0" borderId="10" xfId="0" applyFont="1" applyBorder="1" applyAlignment="1" applyProtection="1">
      <alignment horizontal="left" vertical="center"/>
    </xf>
    <xf numFmtId="0" fontId="0" fillId="38" borderId="0" xfId="0" applyFill="1" applyProtection="1">
      <alignment vertical="center"/>
    </xf>
    <xf numFmtId="0" fontId="46" fillId="0" borderId="10" xfId="0" applyFont="1" applyBorder="1" applyAlignment="1" applyProtection="1">
      <alignment vertical="center"/>
    </xf>
    <xf numFmtId="0" fontId="0" fillId="39" borderId="10" xfId="0" applyFill="1" applyBorder="1">
      <alignment vertical="center"/>
    </xf>
    <xf numFmtId="0" fontId="0" fillId="0" borderId="10" xfId="0" applyBorder="1">
      <alignment vertical="center"/>
    </xf>
    <xf numFmtId="0" fontId="0" fillId="40" borderId="10" xfId="0" applyFill="1" applyBorder="1">
      <alignment vertical="center"/>
    </xf>
    <xf numFmtId="0" fontId="0" fillId="0" borderId="11" xfId="0" applyBorder="1">
      <alignment vertical="center"/>
    </xf>
    <xf numFmtId="0" fontId="0" fillId="0" borderId="0" xfId="0" applyBorder="1">
      <alignment vertical="center"/>
    </xf>
    <xf numFmtId="0" fontId="0" fillId="0" borderId="23" xfId="0" applyBorder="1">
      <alignment vertical="center"/>
    </xf>
    <xf numFmtId="0" fontId="0" fillId="0" borderId="24" xfId="0" applyBorder="1">
      <alignment vertical="center"/>
    </xf>
    <xf numFmtId="0" fontId="0" fillId="38" borderId="0" xfId="0" applyFill="1" applyAlignment="1">
      <alignment vertical="center" wrapText="1"/>
    </xf>
    <xf numFmtId="0" fontId="0" fillId="38" borderId="25" xfId="0" applyFill="1" applyBorder="1" applyAlignment="1">
      <alignment vertical="center" wrapText="1"/>
    </xf>
    <xf numFmtId="0" fontId="65" fillId="41" borderId="10" xfId="0" applyFont="1" applyFill="1" applyBorder="1">
      <alignment vertical="center"/>
    </xf>
    <xf numFmtId="0" fontId="18" fillId="38" borderId="0" xfId="0" applyFont="1" applyFill="1" applyAlignment="1" applyProtection="1">
      <alignment vertical="center" wrapText="1"/>
    </xf>
    <xf numFmtId="0" fontId="27" fillId="38" borderId="13" xfId="0" applyFont="1" applyFill="1" applyBorder="1" applyAlignment="1" applyProtection="1">
      <alignment vertical="top" wrapText="1"/>
      <protection locked="0"/>
    </xf>
    <xf numFmtId="0" fontId="27" fillId="38" borderId="17" xfId="0" applyFont="1" applyFill="1" applyBorder="1" applyAlignment="1" applyProtection="1">
      <alignment vertical="top" wrapText="1"/>
      <protection locked="0"/>
    </xf>
    <xf numFmtId="0" fontId="27" fillId="38" borderId="17" xfId="0" applyFont="1" applyFill="1" applyBorder="1" applyAlignment="1" applyProtection="1">
      <alignment vertical="top" wrapText="1"/>
    </xf>
    <xf numFmtId="0" fontId="45" fillId="38" borderId="17" xfId="0" applyFont="1" applyFill="1" applyBorder="1" applyAlignment="1" applyProtection="1">
      <alignment horizontal="center" vertical="center" wrapText="1"/>
    </xf>
    <xf numFmtId="0" fontId="46" fillId="0" borderId="10" xfId="0" applyFont="1" applyBorder="1" applyAlignment="1" applyProtection="1">
      <alignment horizontal="left" vertical="center" indent="1"/>
    </xf>
    <xf numFmtId="0" fontId="50" fillId="0" borderId="0" xfId="0" applyFont="1" applyProtection="1">
      <alignment vertical="center"/>
      <protection locked="0"/>
    </xf>
    <xf numFmtId="0" fontId="73" fillId="0" borderId="0" xfId="0" applyFont="1" applyProtection="1">
      <alignment vertical="center"/>
      <protection locked="0"/>
    </xf>
    <xf numFmtId="179" fontId="41" fillId="0" borderId="11" xfId="42" applyNumberFormat="1" applyFont="1" applyFill="1" applyBorder="1" applyAlignment="1">
      <alignment horizontal="left" vertical="center" wrapText="1"/>
    </xf>
    <xf numFmtId="0" fontId="68" fillId="42" borderId="10" xfId="45" applyFont="1" applyFill="1" applyBorder="1" applyProtection="1">
      <alignment vertical="center"/>
      <protection locked="0"/>
    </xf>
    <xf numFmtId="0" fontId="0" fillId="43" borderId="10" xfId="0" applyFill="1" applyBorder="1">
      <alignment vertical="center"/>
    </xf>
    <xf numFmtId="0" fontId="0" fillId="0" borderId="30" xfId="0" applyBorder="1">
      <alignment vertical="center"/>
    </xf>
    <xf numFmtId="0" fontId="0" fillId="0" borderId="24" xfId="0" applyFill="1" applyBorder="1">
      <alignment vertical="center"/>
    </xf>
    <xf numFmtId="0" fontId="0" fillId="43" borderId="24" xfId="0" applyFill="1" applyBorder="1">
      <alignment vertical="center"/>
    </xf>
    <xf numFmtId="0" fontId="0" fillId="38" borderId="10" xfId="0" applyFill="1" applyBorder="1" applyAlignment="1">
      <alignment vertical="center" wrapText="1"/>
    </xf>
    <xf numFmtId="0" fontId="0" fillId="38" borderId="11" xfId="0" applyFill="1" applyBorder="1" applyAlignment="1">
      <alignment vertical="center" wrapText="1"/>
    </xf>
    <xf numFmtId="0" fontId="0" fillId="38" borderId="24" xfId="0" applyFill="1" applyBorder="1" applyAlignment="1">
      <alignment vertical="center" wrapText="1"/>
    </xf>
    <xf numFmtId="0" fontId="0" fillId="40" borderId="11" xfId="0" applyFill="1" applyBorder="1">
      <alignment vertical="center"/>
    </xf>
    <xf numFmtId="0" fontId="0" fillId="0" borderId="32" xfId="0" applyBorder="1">
      <alignment vertical="center"/>
    </xf>
    <xf numFmtId="0" fontId="0" fillId="0" borderId="31" xfId="0" applyBorder="1">
      <alignment vertical="center"/>
    </xf>
    <xf numFmtId="0" fontId="74" fillId="0" borderId="32" xfId="0" applyFont="1" applyBorder="1">
      <alignment vertical="center"/>
    </xf>
    <xf numFmtId="0" fontId="74" fillId="0" borderId="10" xfId="0" applyFont="1" applyBorder="1">
      <alignment vertical="center"/>
    </xf>
    <xf numFmtId="0" fontId="74" fillId="0" borderId="10" xfId="0" applyFont="1" applyBorder="1" applyAlignment="1">
      <alignment vertical="top"/>
    </xf>
    <xf numFmtId="0" fontId="74" fillId="0" borderId="10" xfId="0" applyFont="1" applyBorder="1" applyAlignment="1">
      <alignment vertical="top" wrapText="1"/>
    </xf>
    <xf numFmtId="0" fontId="74" fillId="0" borderId="31" xfId="0" applyFont="1" applyBorder="1">
      <alignment vertical="center"/>
    </xf>
    <xf numFmtId="0" fontId="74" fillId="0" borderId="29" xfId="0" applyFont="1" applyBorder="1">
      <alignment vertical="center"/>
    </xf>
    <xf numFmtId="0" fontId="0" fillId="0" borderId="10" xfId="0" applyFill="1" applyBorder="1">
      <alignment vertical="center"/>
    </xf>
    <xf numFmtId="0" fontId="74" fillId="43" borderId="10" xfId="0" applyFont="1" applyFill="1" applyBorder="1">
      <alignment vertical="center"/>
    </xf>
    <xf numFmtId="0" fontId="21" fillId="0" borderId="13" xfId="0" applyFont="1" applyFill="1" applyBorder="1" applyAlignment="1" applyProtection="1">
      <alignment horizontal="left" vertical="top" wrapText="1"/>
    </xf>
    <xf numFmtId="0" fontId="21" fillId="0" borderId="17" xfId="0" applyFont="1" applyFill="1" applyBorder="1" applyAlignment="1" applyProtection="1">
      <alignment horizontal="left" vertical="top" wrapText="1"/>
    </xf>
    <xf numFmtId="0" fontId="21" fillId="0" borderId="18" xfId="0" applyFont="1" applyFill="1" applyBorder="1" applyAlignment="1" applyProtection="1">
      <alignment horizontal="left" vertical="top" wrapText="1"/>
    </xf>
    <xf numFmtId="0" fontId="25" fillId="38" borderId="0" xfId="0" applyFont="1" applyFill="1" applyAlignment="1" applyProtection="1">
      <alignment horizontal="justify" vertical="center" wrapText="1"/>
    </xf>
    <xf numFmtId="0" fontId="0" fillId="38" borderId="0" xfId="0" applyFill="1" applyProtection="1">
      <alignment vertical="center"/>
    </xf>
    <xf numFmtId="0" fontId="57" fillId="0" borderId="0" xfId="0" applyFont="1" applyAlignment="1" applyProtection="1">
      <alignment horizontal="center" vertical="center" wrapText="1"/>
    </xf>
    <xf numFmtId="0" fontId="61" fillId="0" borderId="0" xfId="0" applyFont="1" applyAlignment="1" applyProtection="1">
      <alignment horizontal="center" vertical="center" wrapText="1"/>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0" xfId="0" applyAlignment="1" applyProtection="1">
      <alignment horizontal="center" vertical="center"/>
    </xf>
    <xf numFmtId="178" fontId="48" fillId="0" borderId="14" xfId="0" applyNumberFormat="1" applyFont="1" applyBorder="1" applyAlignment="1" applyProtection="1">
      <alignment horizontal="center" vertical="center"/>
      <protection locked="0"/>
    </xf>
    <xf numFmtId="178" fontId="48" fillId="0" borderId="15" xfId="0" applyNumberFormat="1" applyFont="1" applyBorder="1" applyAlignment="1" applyProtection="1">
      <alignment horizontal="center" vertical="center"/>
      <protection locked="0"/>
    </xf>
    <xf numFmtId="178" fontId="48" fillId="0" borderId="16" xfId="0" applyNumberFormat="1" applyFont="1" applyBorder="1" applyAlignment="1" applyProtection="1">
      <alignment horizontal="center" vertical="center"/>
      <protection locked="0"/>
    </xf>
    <xf numFmtId="178" fontId="49" fillId="0" borderId="14" xfId="45" applyNumberFormat="1" applyBorder="1" applyAlignment="1" applyProtection="1">
      <alignment horizontal="center" vertical="center" wrapText="1"/>
      <protection locked="0"/>
    </xf>
    <xf numFmtId="178" fontId="49" fillId="0" borderId="15" xfId="45" applyNumberFormat="1" applyBorder="1" applyAlignment="1" applyProtection="1">
      <alignment horizontal="center" vertical="center" wrapText="1"/>
      <protection locked="0"/>
    </xf>
    <xf numFmtId="178" fontId="49" fillId="0" borderId="16" xfId="45" applyNumberFormat="1" applyBorder="1" applyAlignment="1" applyProtection="1">
      <alignment horizontal="center" vertical="center" wrapText="1"/>
      <protection locked="0"/>
    </xf>
    <xf numFmtId="0" fontId="59" fillId="0" borderId="0" xfId="45" applyFont="1" applyAlignment="1" applyProtection="1">
      <alignment horizontal="left" vertical="center" wrapText="1"/>
      <protection locked="0"/>
    </xf>
    <xf numFmtId="0" fontId="19" fillId="38" borderId="0" xfId="0" applyFont="1" applyFill="1" applyAlignment="1" applyProtection="1">
      <alignment horizontal="right" vertical="center" wrapText="1"/>
    </xf>
    <xf numFmtId="0" fontId="20" fillId="38" borderId="0" xfId="0" applyFont="1" applyFill="1" applyAlignment="1" applyProtection="1">
      <alignment horizontal="center" vertical="center" wrapText="1"/>
    </xf>
    <xf numFmtId="0" fontId="19" fillId="38" borderId="0" xfId="0" applyFont="1" applyFill="1" applyAlignment="1" applyProtection="1">
      <alignment horizontal="justify" vertical="center" wrapText="1"/>
    </xf>
    <xf numFmtId="0" fontId="63" fillId="38" borderId="0" xfId="0" applyFont="1" applyFill="1" applyProtection="1">
      <alignment vertical="center"/>
    </xf>
    <xf numFmtId="0" fontId="23" fillId="38" borderId="0" xfId="0" applyFont="1" applyFill="1" applyAlignment="1" applyProtection="1">
      <alignment horizontal="justify" vertical="center" wrapText="1"/>
    </xf>
    <xf numFmtId="0" fontId="18" fillId="38" borderId="0" xfId="0" applyFont="1" applyFill="1" applyAlignment="1" applyProtection="1">
      <alignment horizontal="justify" vertical="center" wrapText="1"/>
    </xf>
    <xf numFmtId="0" fontId="21" fillId="33" borderId="13" xfId="0" applyFont="1" applyFill="1" applyBorder="1" applyAlignment="1" applyProtection="1">
      <alignment horizontal="center" vertical="top" wrapText="1"/>
    </xf>
    <xf numFmtId="0" fontId="21" fillId="33" borderId="17" xfId="0" applyFont="1" applyFill="1" applyBorder="1" applyAlignment="1" applyProtection="1">
      <alignment horizontal="center" vertical="top" wrapText="1"/>
    </xf>
    <xf numFmtId="0" fontId="21" fillId="33" borderId="18" xfId="0" applyFont="1" applyFill="1" applyBorder="1" applyAlignment="1" applyProtection="1">
      <alignment horizontal="center" vertical="top" wrapText="1"/>
    </xf>
    <xf numFmtId="49" fontId="33" fillId="0" borderId="13" xfId="0" applyNumberFormat="1" applyFont="1" applyBorder="1" applyAlignment="1" applyProtection="1">
      <alignment horizontal="center" vertical="center" wrapText="1"/>
      <protection locked="0"/>
    </xf>
    <xf numFmtId="49" fontId="33" fillId="0" borderId="17" xfId="0" applyNumberFormat="1" applyFont="1" applyBorder="1" applyAlignment="1" applyProtection="1">
      <alignment horizontal="center" vertical="center" wrapText="1"/>
      <protection locked="0"/>
    </xf>
    <xf numFmtId="49" fontId="33" fillId="0" borderId="18" xfId="0" applyNumberFormat="1" applyFont="1" applyBorder="1" applyAlignment="1" applyProtection="1">
      <alignment horizontal="center" vertical="center" wrapText="1"/>
      <protection locked="0"/>
    </xf>
    <xf numFmtId="0" fontId="58" fillId="33" borderId="17" xfId="0" applyFont="1" applyFill="1" applyBorder="1" applyAlignment="1" applyProtection="1">
      <alignment horizontal="center" vertical="center" wrapText="1"/>
    </xf>
    <xf numFmtId="0" fontId="58" fillId="33" borderId="18" xfId="0" applyFont="1" applyFill="1" applyBorder="1" applyAlignment="1" applyProtection="1">
      <alignment horizontal="center" vertical="center" wrapText="1"/>
    </xf>
    <xf numFmtId="0" fontId="27" fillId="0" borderId="17"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53" fillId="33" borderId="13" xfId="0" applyFont="1" applyFill="1" applyBorder="1" applyAlignment="1" applyProtection="1">
      <alignment horizontal="center" vertical="top" wrapText="1"/>
    </xf>
    <xf numFmtId="0" fontId="53" fillId="33" borderId="17" xfId="0" applyFont="1" applyFill="1" applyBorder="1" applyAlignment="1" applyProtection="1">
      <alignment horizontal="center" vertical="top" wrapText="1"/>
    </xf>
    <xf numFmtId="0" fontId="53" fillId="33" borderId="18" xfId="0" applyFont="1" applyFill="1" applyBorder="1" applyAlignment="1" applyProtection="1">
      <alignment horizontal="center" vertical="top" wrapText="1"/>
    </xf>
    <xf numFmtId="176" fontId="22" fillId="0" borderId="17" xfId="0" applyNumberFormat="1" applyFont="1" applyBorder="1" applyAlignment="1" applyProtection="1">
      <alignment horizontal="center" vertical="center" wrapText="1"/>
      <protection locked="0"/>
    </xf>
    <xf numFmtId="176" fontId="22" fillId="0" borderId="19" xfId="0" applyNumberFormat="1" applyFont="1" applyBorder="1" applyAlignment="1" applyProtection="1">
      <alignment horizontal="center" vertical="center" wrapText="1"/>
      <protection locked="0"/>
    </xf>
    <xf numFmtId="176" fontId="31" fillId="0" borderId="20" xfId="0" applyNumberFormat="1" applyFont="1" applyFill="1" applyBorder="1" applyAlignment="1" applyProtection="1">
      <alignment horizontal="center" vertical="center" wrapText="1"/>
    </xf>
    <xf numFmtId="176" fontId="31" fillId="0" borderId="17" xfId="0" applyNumberFormat="1" applyFont="1" applyFill="1" applyBorder="1" applyAlignment="1" applyProtection="1">
      <alignment horizontal="center" vertical="center" wrapText="1"/>
    </xf>
    <xf numFmtId="176" fontId="31" fillId="0" borderId="19" xfId="0" applyNumberFormat="1" applyFont="1" applyFill="1" applyBorder="1" applyAlignment="1" applyProtection="1">
      <alignment horizontal="center" vertical="center" wrapText="1"/>
    </xf>
    <xf numFmtId="176" fontId="22" fillId="0" borderId="18" xfId="0" applyNumberFormat="1" applyFont="1" applyBorder="1" applyAlignment="1" applyProtection="1">
      <alignment horizontal="center" vertical="center" wrapText="1"/>
      <protection locked="0"/>
    </xf>
    <xf numFmtId="0" fontId="54" fillId="33" borderId="13" xfId="0" applyFont="1" applyFill="1" applyBorder="1" applyAlignment="1" applyProtection="1">
      <alignment horizontal="center" vertical="top" wrapText="1"/>
    </xf>
    <xf numFmtId="0" fontId="54" fillId="33" borderId="17" xfId="0" applyFont="1" applyFill="1" applyBorder="1" applyAlignment="1" applyProtection="1">
      <alignment horizontal="center" vertical="top" wrapText="1"/>
    </xf>
    <xf numFmtId="0" fontId="54" fillId="33" borderId="18" xfId="0" applyFont="1" applyFill="1" applyBorder="1" applyAlignment="1" applyProtection="1">
      <alignment horizontal="center" vertical="top" wrapText="1"/>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7" fillId="33" borderId="13" xfId="0" applyFont="1" applyFill="1" applyBorder="1" applyAlignment="1" applyProtection="1">
      <alignment horizontal="center" vertical="top" wrapText="1"/>
    </xf>
    <xf numFmtId="0" fontId="27" fillId="33" borderId="17" xfId="0" applyFont="1" applyFill="1" applyBorder="1" applyAlignment="1" applyProtection="1">
      <alignment horizontal="center" vertical="top" wrapText="1"/>
    </xf>
    <xf numFmtId="0" fontId="27" fillId="33" borderId="19" xfId="0" applyFont="1" applyFill="1" applyBorder="1" applyAlignment="1" applyProtection="1">
      <alignment horizontal="center" vertical="top" wrapText="1"/>
    </xf>
    <xf numFmtId="0" fontId="53" fillId="33" borderId="13" xfId="0" applyFont="1" applyFill="1" applyBorder="1" applyAlignment="1" applyProtection="1">
      <alignment horizontal="center" vertical="center" wrapText="1"/>
    </xf>
    <xf numFmtId="0" fontId="53" fillId="33" borderId="17" xfId="0" applyFont="1" applyFill="1" applyBorder="1" applyAlignment="1" applyProtection="1">
      <alignment horizontal="center" vertical="center" wrapText="1"/>
    </xf>
    <xf numFmtId="0" fontId="53" fillId="33" borderId="18" xfId="0" applyFont="1" applyFill="1" applyBorder="1" applyAlignment="1" applyProtection="1">
      <alignment horizontal="center" vertical="center" wrapText="1"/>
    </xf>
    <xf numFmtId="0" fontId="29" fillId="0" borderId="17" xfId="0" applyNumberFormat="1" applyFont="1" applyBorder="1" applyAlignment="1" applyProtection="1">
      <alignment horizontal="center" vertical="center" wrapText="1"/>
      <protection locked="0"/>
    </xf>
    <xf numFmtId="0" fontId="33" fillId="0" borderId="17" xfId="0" applyNumberFormat="1" applyFont="1" applyBorder="1" applyAlignment="1" applyProtection="1">
      <alignment horizontal="center" vertical="center" wrapText="1"/>
      <protection locked="0"/>
    </xf>
    <xf numFmtId="0" fontId="33" fillId="0" borderId="18" xfId="0" applyNumberFormat="1" applyFont="1" applyBorder="1" applyAlignment="1" applyProtection="1">
      <alignment horizontal="center" vertical="center" wrapText="1"/>
      <protection locked="0"/>
    </xf>
    <xf numFmtId="0" fontId="31" fillId="33" borderId="13" xfId="0" applyFont="1" applyFill="1" applyBorder="1" applyAlignment="1" applyProtection="1">
      <alignment horizontal="center" vertical="center" wrapText="1"/>
    </xf>
    <xf numFmtId="0" fontId="22" fillId="33" borderId="17" xfId="0" applyFont="1" applyFill="1" applyBorder="1" applyAlignment="1" applyProtection="1">
      <alignment horizontal="center" vertical="center" wrapText="1"/>
    </xf>
    <xf numFmtId="0" fontId="22" fillId="33" borderId="18" xfId="0" applyFont="1" applyFill="1" applyBorder="1" applyAlignment="1" applyProtection="1">
      <alignment horizontal="center" vertical="center" wrapText="1"/>
    </xf>
    <xf numFmtId="0" fontId="53" fillId="33" borderId="21" xfId="0" applyFont="1" applyFill="1" applyBorder="1" applyAlignment="1" applyProtection="1">
      <alignment horizontal="center" vertical="center" wrapText="1"/>
    </xf>
    <xf numFmtId="49" fontId="27" fillId="0" borderId="17" xfId="0" applyNumberFormat="1" applyFont="1" applyBorder="1" applyAlignment="1" applyProtection="1">
      <alignment horizontal="center" vertical="center" wrapText="1"/>
      <protection locked="0"/>
    </xf>
    <xf numFmtId="49" fontId="27" fillId="0" borderId="18" xfId="0" applyNumberFormat="1" applyFont="1" applyBorder="1" applyAlignment="1" applyProtection="1">
      <alignment horizontal="center" vertical="center" wrapText="1"/>
      <protection locked="0"/>
    </xf>
    <xf numFmtId="0" fontId="25" fillId="33" borderId="13" xfId="0" applyFont="1" applyFill="1" applyBorder="1" applyAlignment="1" applyProtection="1">
      <alignment horizontal="center" vertical="center" wrapText="1"/>
    </xf>
    <xf numFmtId="0" fontId="25" fillId="33" borderId="21" xfId="0" applyFont="1" applyFill="1" applyBorder="1" applyAlignment="1" applyProtection="1">
      <alignment horizontal="center" vertical="center" wrapText="1"/>
    </xf>
    <xf numFmtId="0" fontId="21" fillId="0" borderId="13" xfId="0" applyFont="1" applyBorder="1" applyAlignment="1" applyProtection="1">
      <alignment horizontal="left" vertical="top" wrapText="1"/>
    </xf>
    <xf numFmtId="0" fontId="21" fillId="0" borderId="17" xfId="0" applyFont="1" applyBorder="1" applyAlignment="1" applyProtection="1">
      <alignment horizontal="left" vertical="top" wrapText="1"/>
    </xf>
    <xf numFmtId="0" fontId="21" fillId="0" borderId="18" xfId="0" applyFont="1" applyBorder="1" applyAlignment="1" applyProtection="1">
      <alignment horizontal="left" vertical="top" wrapText="1"/>
    </xf>
    <xf numFmtId="0" fontId="27" fillId="0" borderId="13" xfId="0" applyFont="1" applyBorder="1" applyAlignment="1" applyProtection="1">
      <alignment horizontal="center" vertical="top" wrapText="1"/>
      <protection locked="0"/>
    </xf>
    <xf numFmtId="0" fontId="27" fillId="0" borderId="17" xfId="0" applyFont="1" applyBorder="1" applyAlignment="1" applyProtection="1">
      <alignment horizontal="center" vertical="top" wrapText="1"/>
      <protection locked="0"/>
    </xf>
    <xf numFmtId="0" fontId="55" fillId="38" borderId="0" xfId="0" applyFont="1" applyFill="1" applyAlignment="1" applyProtection="1">
      <alignment horizontal="left" vertical="center" wrapText="1"/>
      <protection locked="0"/>
    </xf>
    <xf numFmtId="0" fontId="32" fillId="38" borderId="0" xfId="0" applyFont="1" applyFill="1" applyAlignment="1" applyProtection="1">
      <alignment horizontal="left" vertical="center"/>
      <protection locked="0"/>
    </xf>
    <xf numFmtId="0" fontId="56" fillId="38" borderId="0" xfId="0" applyFont="1" applyFill="1" applyAlignment="1" applyProtection="1">
      <alignment horizontal="justify" vertical="center" wrapText="1"/>
      <protection locked="0"/>
    </xf>
    <xf numFmtId="0" fontId="57" fillId="38" borderId="0" xfId="0" applyFont="1" applyFill="1" applyProtection="1">
      <alignment vertical="center"/>
      <protection locked="0"/>
    </xf>
    <xf numFmtId="0" fontId="21" fillId="33" borderId="22" xfId="0" applyFont="1" applyFill="1" applyBorder="1" applyAlignment="1" applyProtection="1">
      <alignment horizontal="center" vertical="center" wrapText="1"/>
    </xf>
    <xf numFmtId="0" fontId="21" fillId="33" borderId="17" xfId="0" applyFont="1" applyFill="1" applyBorder="1" applyAlignment="1" applyProtection="1">
      <alignment horizontal="center" vertical="center" wrapText="1"/>
    </xf>
    <xf numFmtId="0" fontId="21" fillId="33" borderId="21" xfId="0" applyFont="1" applyFill="1" applyBorder="1" applyAlignment="1" applyProtection="1">
      <alignment horizontal="center" vertical="center" wrapText="1"/>
    </xf>
    <xf numFmtId="0" fontId="21" fillId="33" borderId="18" xfId="0" applyFont="1" applyFill="1" applyBorder="1" applyAlignment="1" applyProtection="1">
      <alignment horizontal="center" vertical="center" wrapText="1"/>
    </xf>
    <xf numFmtId="0" fontId="27" fillId="0" borderId="13"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7" fillId="0" borderId="22"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22"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1" fillId="33" borderId="13" xfId="0" applyFont="1" applyFill="1" applyBorder="1" applyAlignment="1" applyProtection="1">
      <alignment horizontal="center" vertical="center" wrapText="1"/>
    </xf>
    <xf numFmtId="0" fontId="62" fillId="33" borderId="10" xfId="0" applyFont="1" applyFill="1" applyBorder="1" applyAlignment="1" applyProtection="1">
      <alignment horizontal="center" vertical="center" wrapText="1"/>
    </xf>
    <xf numFmtId="0" fontId="19" fillId="0" borderId="10" xfId="0" applyFont="1" applyBorder="1" applyAlignment="1" applyProtection="1">
      <alignment horizontal="center" vertical="center" wrapText="1" shrinkToFit="1"/>
      <protection locked="0"/>
    </xf>
    <xf numFmtId="0" fontId="64" fillId="33" borderId="10" xfId="0" applyFont="1" applyFill="1" applyBorder="1" applyAlignment="1" applyProtection="1">
      <alignment horizontal="center" vertical="center" wrapText="1"/>
    </xf>
    <xf numFmtId="0" fontId="0" fillId="0" borderId="10" xfId="0" applyBorder="1" applyAlignment="1" applyProtection="1">
      <alignment horizontal="center" vertical="center"/>
      <protection locked="0"/>
    </xf>
    <xf numFmtId="0" fontId="19" fillId="33" borderId="10" xfId="0" applyFont="1" applyFill="1" applyBorder="1" applyAlignment="1" applyProtection="1">
      <alignment horizontal="center" vertical="center" wrapText="1"/>
    </xf>
    <xf numFmtId="0" fontId="19" fillId="33" borderId="10" xfId="0" applyFont="1" applyFill="1" applyBorder="1" applyAlignment="1" applyProtection="1">
      <alignment horizontal="center" vertical="center"/>
    </xf>
    <xf numFmtId="0" fontId="19" fillId="0" borderId="13"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0" fillId="38" borderId="13" xfId="0" applyFill="1" applyBorder="1" applyAlignment="1" applyProtection="1">
      <alignment horizontal="left" vertical="center" wrapText="1"/>
    </xf>
    <xf numFmtId="0" fontId="0" fillId="38" borderId="17" xfId="0" applyFill="1" applyBorder="1" applyAlignment="1" applyProtection="1">
      <alignment horizontal="left" vertical="center" wrapText="1"/>
    </xf>
    <xf numFmtId="0" fontId="0" fillId="38" borderId="18" xfId="0" applyFill="1" applyBorder="1" applyAlignment="1" applyProtection="1">
      <alignment horizontal="left" vertical="center" wrapText="1"/>
    </xf>
    <xf numFmtId="0" fontId="25" fillId="33" borderId="10" xfId="0" applyFont="1" applyFill="1" applyBorder="1" applyAlignment="1" applyProtection="1">
      <alignment horizontal="center" vertical="center" wrapText="1"/>
    </xf>
    <xf numFmtId="0" fontId="0" fillId="0" borderId="10" xfId="0" applyBorder="1" applyAlignment="1" applyProtection="1">
      <alignment horizontal="center" vertical="center" wrapText="1"/>
      <protection locked="0"/>
    </xf>
    <xf numFmtId="0" fontId="63" fillId="33" borderId="10" xfId="0" applyFont="1" applyFill="1" applyBorder="1" applyAlignment="1" applyProtection="1">
      <alignment horizontal="center" vertical="center" wrapText="1"/>
    </xf>
    <xf numFmtId="0" fontId="62" fillId="33" borderId="13" xfId="0" applyFont="1" applyFill="1" applyBorder="1" applyAlignment="1" applyProtection="1">
      <alignment horizontal="center" vertical="center" wrapText="1"/>
    </xf>
    <xf numFmtId="0" fontId="62" fillId="33" borderId="17" xfId="0" applyFont="1" applyFill="1" applyBorder="1" applyAlignment="1" applyProtection="1">
      <alignment horizontal="center" vertical="center" wrapText="1"/>
    </xf>
    <xf numFmtId="0" fontId="62" fillId="33" borderId="18" xfId="0" applyFont="1" applyFill="1" applyBorder="1" applyAlignment="1" applyProtection="1">
      <alignment horizontal="center" vertical="center" wrapText="1"/>
    </xf>
    <xf numFmtId="14" fontId="0" fillId="38" borderId="13" xfId="0" applyNumberFormat="1" applyFill="1" applyBorder="1" applyAlignment="1" applyProtection="1">
      <alignment horizontal="center" vertical="center"/>
      <protection locked="0"/>
    </xf>
    <xf numFmtId="14" fontId="0" fillId="38" borderId="17" xfId="0" applyNumberFormat="1" applyFill="1" applyBorder="1" applyAlignment="1" applyProtection="1">
      <alignment horizontal="center" vertical="center"/>
      <protection locked="0"/>
    </xf>
    <xf numFmtId="14" fontId="0" fillId="38" borderId="18" xfId="0" applyNumberFormat="1" applyFill="1" applyBorder="1" applyAlignment="1" applyProtection="1">
      <alignment horizontal="center" vertical="center"/>
      <protection locked="0"/>
    </xf>
    <xf numFmtId="0" fontId="27" fillId="0" borderId="20"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178" fontId="75" fillId="0" borderId="14" xfId="45" applyNumberFormat="1" applyFont="1" applyBorder="1" applyAlignment="1" applyProtection="1">
      <alignment horizontal="center" vertical="center" wrapText="1"/>
      <protection locked="0"/>
    </xf>
    <xf numFmtId="178" fontId="76" fillId="0" borderId="15" xfId="45" applyNumberFormat="1" applyFont="1" applyBorder="1" applyAlignment="1" applyProtection="1">
      <alignment horizontal="center" vertical="center" wrapText="1"/>
      <protection locked="0"/>
    </xf>
    <xf numFmtId="178" fontId="76" fillId="0" borderId="16" xfId="45" applyNumberFormat="1" applyFont="1" applyBorder="1" applyAlignment="1" applyProtection="1">
      <alignment horizontal="center" vertical="center" wrapText="1"/>
      <protection locked="0"/>
    </xf>
    <xf numFmtId="0" fontId="27" fillId="0" borderId="17" xfId="0" applyFont="1" applyFill="1" applyBorder="1" applyAlignment="1" applyProtection="1">
      <alignment horizontal="center" vertical="top" wrapText="1"/>
      <protection locked="0"/>
    </xf>
    <xf numFmtId="0" fontId="27" fillId="0" borderId="18" xfId="0" applyFont="1" applyFill="1" applyBorder="1" applyAlignment="1" applyProtection="1">
      <alignment horizontal="center" vertical="top" wrapText="1"/>
      <protection locked="0"/>
    </xf>
    <xf numFmtId="0" fontId="21" fillId="0" borderId="20"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7" fillId="33" borderId="13" xfId="0" applyFont="1" applyFill="1" applyBorder="1" applyAlignment="1" applyProtection="1">
      <alignment horizontal="center" vertical="center" wrapText="1"/>
    </xf>
    <xf numFmtId="0" fontId="27" fillId="33" borderId="17" xfId="0" applyFont="1" applyFill="1" applyBorder="1" applyAlignment="1" applyProtection="1">
      <alignment horizontal="center" vertical="center" wrapText="1"/>
    </xf>
    <xf numFmtId="0" fontId="27" fillId="33" borderId="19" xfId="0" applyFont="1" applyFill="1" applyBorder="1" applyAlignment="1" applyProtection="1">
      <alignment horizontal="center" vertical="center" wrapText="1"/>
    </xf>
    <xf numFmtId="0" fontId="69" fillId="0" borderId="17" xfId="0" applyFont="1" applyBorder="1" applyAlignment="1" applyProtection="1">
      <alignment horizontal="center" vertical="center" wrapText="1"/>
      <protection locked="0"/>
    </xf>
    <xf numFmtId="0" fontId="69" fillId="0" borderId="18" xfId="0" applyFont="1" applyBorder="1" applyAlignment="1" applyProtection="1">
      <alignment horizontal="center" vertical="center" wrapText="1"/>
      <protection locked="0"/>
    </xf>
    <xf numFmtId="14" fontId="22" fillId="0" borderId="17" xfId="0" applyNumberFormat="1" applyFont="1" applyBorder="1" applyAlignment="1" applyProtection="1">
      <alignment horizontal="center" vertical="center" wrapText="1"/>
      <protection locked="0"/>
    </xf>
    <xf numFmtId="14" fontId="22" fillId="0" borderId="19" xfId="0" applyNumberFormat="1" applyFont="1" applyBorder="1" applyAlignment="1" applyProtection="1">
      <alignment horizontal="center" vertical="center" wrapText="1"/>
      <protection locked="0"/>
    </xf>
    <xf numFmtId="14" fontId="22" fillId="0" borderId="18" xfId="0" applyNumberFormat="1" applyFont="1" applyBorder="1" applyAlignment="1" applyProtection="1">
      <alignment horizontal="center" vertical="center" wrapText="1"/>
      <protection locked="0"/>
    </xf>
    <xf numFmtId="0" fontId="71" fillId="38" borderId="17" xfId="0" applyFont="1" applyFill="1" applyBorder="1" applyAlignment="1" applyProtection="1">
      <alignment horizontal="center" vertical="center" wrapText="1"/>
    </xf>
    <xf numFmtId="0" fontId="71" fillId="38" borderId="18" xfId="0" applyFont="1" applyFill="1" applyBorder="1" applyAlignment="1" applyProtection="1">
      <alignment horizontal="center" vertical="center" wrapText="1"/>
    </xf>
    <xf numFmtId="0" fontId="72" fillId="0" borderId="26" xfId="0" applyFont="1" applyBorder="1" applyAlignment="1" applyProtection="1">
      <alignment horizontal="center" vertical="center" wrapText="1"/>
      <protection locked="0"/>
    </xf>
    <xf numFmtId="0" fontId="72" fillId="0" borderId="27" xfId="0" applyFont="1" applyBorder="1" applyAlignment="1" applyProtection="1">
      <alignment horizontal="center" vertical="center" wrapText="1"/>
      <protection locked="0"/>
    </xf>
    <xf numFmtId="0" fontId="72" fillId="0" borderId="28" xfId="0" applyFont="1" applyBorder="1" applyAlignment="1" applyProtection="1">
      <alignment horizontal="center" vertical="center" wrapText="1"/>
      <protection locked="0"/>
    </xf>
    <xf numFmtId="0" fontId="70" fillId="33" borderId="13" xfId="0" applyFont="1" applyFill="1" applyBorder="1" applyAlignment="1" applyProtection="1">
      <alignment horizontal="center" vertical="center" wrapText="1"/>
    </xf>
    <xf numFmtId="0" fontId="23" fillId="33" borderId="17" xfId="0" applyFont="1" applyFill="1" applyBorder="1" applyAlignment="1" applyProtection="1">
      <alignment horizontal="center" vertical="center" wrapText="1"/>
    </xf>
    <xf numFmtId="0" fontId="23" fillId="33" borderId="19" xfId="0" applyFont="1" applyFill="1" applyBorder="1" applyAlignment="1" applyProtection="1">
      <alignment horizontal="center" vertical="center" wrapText="1"/>
    </xf>
    <xf numFmtId="0" fontId="33" fillId="0" borderId="20" xfId="0" applyNumberFormat="1" applyFont="1" applyBorder="1" applyAlignment="1" applyProtection="1">
      <alignment horizontal="center" vertical="center" wrapText="1"/>
      <protection locked="0"/>
    </xf>
    <xf numFmtId="0" fontId="53" fillId="33" borderId="19" xfId="0" applyFont="1" applyFill="1" applyBorder="1" applyAlignment="1" applyProtection="1">
      <alignment horizontal="center"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hidde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_190620非常勤データ" xfId="43" xr:uid="{00000000-0005-0000-0000-00002C000000}"/>
    <cellStyle name="良い" xfId="6" builtinId="26" customBuiltin="1"/>
  </cellStyles>
  <dxfs count="44">
    <dxf>
      <font>
        <color theme="0"/>
      </font>
      <fill>
        <patternFill>
          <bgColor theme="0"/>
        </patternFill>
      </fill>
      <border>
        <left/>
        <right/>
        <vertical/>
        <horizontal/>
      </border>
    </dxf>
    <dxf>
      <font>
        <color theme="0"/>
      </font>
      <fill>
        <patternFill>
          <bgColor theme="0"/>
        </patternFill>
      </fill>
      <border>
        <left/>
        <right/>
        <top style="thin">
          <color auto="1"/>
        </top>
        <bottom style="thin">
          <color auto="1"/>
        </bottom>
      </border>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0"/>
        </patternFill>
      </fill>
    </dxf>
    <dxf>
      <font>
        <color theme="0"/>
      </font>
      <fill>
        <patternFill>
          <bgColor theme="0"/>
        </patternFill>
      </fill>
      <border>
        <left/>
        <right/>
        <top style="thin">
          <color auto="1"/>
        </top>
        <bottom style="thin">
          <color auto="1"/>
        </bottom>
      </border>
    </dxf>
    <dxf>
      <fill>
        <patternFill>
          <bgColor theme="5" tint="0.79998168889431442"/>
        </patternFill>
      </fill>
    </dxf>
    <dxf>
      <fill>
        <patternFill>
          <bgColor theme="0"/>
        </patternFill>
      </fill>
    </dxf>
    <dxf>
      <fill>
        <patternFill>
          <bgColor theme="0" tint="-0.499984740745262"/>
        </patternFill>
      </fill>
    </dxf>
    <dxf>
      <fill>
        <patternFill>
          <bgColor theme="5" tint="0.3999450666829432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ill>
        <patternFill>
          <bgColor theme="1" tint="0.499984740745262"/>
        </patternFill>
      </fill>
    </dxf>
    <dxf>
      <font>
        <color rgb="FFC00000"/>
      </font>
    </dxf>
    <dxf>
      <fill>
        <patternFill>
          <bgColor theme="0" tint="-0.499984740745262"/>
        </patternFill>
      </fill>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ill>
        <patternFill>
          <bgColor theme="0" tint="-0.499984740745262"/>
        </patternFill>
      </fill>
    </dxf>
    <dxf>
      <font>
        <color theme="0"/>
      </font>
      <fill>
        <patternFill>
          <bgColor theme="0"/>
        </patternFill>
      </fill>
    </dxf>
    <dxf>
      <font>
        <color theme="0"/>
      </font>
      <fill>
        <patternFill>
          <bgColor theme="0"/>
        </patternFill>
      </fill>
    </dxf>
    <dxf>
      <font>
        <color rgb="FFC00000"/>
      </font>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ill>
        <patternFill>
          <bgColor theme="0" tint="-0.499984740745262"/>
        </patternFill>
      </fill>
    </dxf>
    <dxf>
      <font>
        <color theme="0"/>
      </font>
      <fill>
        <patternFill>
          <bgColor theme="0"/>
        </patternFill>
      </fill>
    </dxf>
    <dxf>
      <font>
        <color theme="0"/>
      </font>
      <fill>
        <patternFill>
          <bgColor theme="0"/>
        </patternFill>
      </fill>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57981</xdr:colOff>
      <xdr:row>9</xdr:row>
      <xdr:rowOff>281610</xdr:rowOff>
    </xdr:from>
    <xdr:to>
      <xdr:col>29</xdr:col>
      <xdr:colOff>45003</xdr:colOff>
      <xdr:row>15</xdr:row>
      <xdr:rowOff>132523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5544381" y="2519985"/>
          <a:ext cx="1177647" cy="1393963"/>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134470</xdr:colOff>
      <xdr:row>8</xdr:row>
      <xdr:rowOff>57150</xdr:rowOff>
    </xdr:from>
    <xdr:to>
      <xdr:col>23</xdr:col>
      <xdr:colOff>112059</xdr:colOff>
      <xdr:row>21</xdr:row>
      <xdr:rowOff>180975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2120" y="2114550"/>
          <a:ext cx="4978214" cy="219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p>
        <a:p>
          <a:pPr marL="0" marR="0" lvl="0" indent="0" defTabSz="914400" rtl="0" eaLnBrk="0" fontAlgn="auto" latinLnBrk="0" hangingPunct="0">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g.</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No photo is required for the reissuance of a staff ID card if your current photo does not have to be replaced.</a:t>
          </a:r>
          <a:endParaRPr lang="ja-JP" altLang="ja-JP">
            <a:effectLst/>
          </a:endParaRPr>
        </a:p>
        <a:p>
          <a:pPr lvl="0" eaLnBrk="0" hangingPunct="0"/>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24</xdr:col>
      <xdr:colOff>165651</xdr:colOff>
      <xdr:row>9</xdr:row>
      <xdr:rowOff>389282</xdr:rowOff>
    </xdr:from>
    <xdr:to>
      <xdr:col>28</xdr:col>
      <xdr:colOff>201033</xdr:colOff>
      <xdr:row>15</xdr:row>
      <xdr:rowOff>22118</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flipH="1">
          <a:off x="5652051" y="2627657"/>
          <a:ext cx="987882" cy="1175886"/>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Times New Roman"/>
              <a:cs typeface="Times New Roman"/>
            </a:rPr>
            <a:t> </a:t>
          </a:r>
          <a:r>
            <a:rPr lang="en-US" altLang="ja-JP" sz="1100">
              <a:effectLst/>
              <a:latin typeface="+mn-lt"/>
              <a:ea typeface="+mn-ea"/>
              <a:cs typeface="+mn-cs"/>
            </a:rPr>
            <a:t>Attach photo here</a:t>
          </a:r>
          <a:endParaRPr lang="ja-JP" altLang="ja-JP" sz="1050">
            <a:effectLst/>
          </a:endParaRPr>
        </a:p>
        <a:p>
          <a:pPr hangingPunct="0"/>
          <a:r>
            <a:rPr lang="en-US" altLang="ja-JP" sz="1000">
              <a:effectLst/>
              <a:latin typeface="+mn-lt"/>
              <a:ea typeface="+mn-ea"/>
              <a:cs typeface="+mn-cs"/>
            </a:rPr>
            <a:t>30mm(height) × </a:t>
          </a:r>
          <a:endParaRPr lang="ja-JP" altLang="ja-JP" sz="900">
            <a:effectLst/>
          </a:endParaRPr>
        </a:p>
        <a:p>
          <a:pPr hangingPunct="0"/>
          <a:r>
            <a:rPr lang="en-US" altLang="ja-JP" sz="1000">
              <a:effectLst/>
              <a:latin typeface="+mn-lt"/>
              <a:ea typeface="+mn-ea"/>
              <a:cs typeface="+mn-cs"/>
            </a:rPr>
            <a:t>25mm(width)</a:t>
          </a:r>
          <a:r>
            <a:rPr lang="ja-JP" altLang="ja-JP" sz="1100" b="0" i="0" baseline="0">
              <a:effectLst/>
              <a:latin typeface="+mn-lt"/>
              <a:ea typeface="+mn-ea"/>
              <a:cs typeface="+mn-cs"/>
            </a:rPr>
            <a:t> </a:t>
          </a:r>
          <a:endParaRPr lang="ja-JP" altLang="ja-JP" sz="1050">
            <a:effectLst/>
          </a:endParaRPr>
        </a:p>
      </xdr:txBody>
    </xdr:sp>
    <xdr:clientData/>
  </xdr:twoCellAnchor>
  <xdr:twoCellAnchor>
    <xdr:from>
      <xdr:col>24</xdr:col>
      <xdr:colOff>95250</xdr:colOff>
      <xdr:row>21</xdr:row>
      <xdr:rowOff>204580</xdr:rowOff>
    </xdr:from>
    <xdr:to>
      <xdr:col>30</xdr:col>
      <xdr:colOff>8695</xdr:colOff>
      <xdr:row>25</xdr:row>
      <xdr:rowOff>31889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581650" y="4481305"/>
          <a:ext cx="1342195" cy="1684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Ookayama</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Suzukakedai</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(Tamachi)</a:t>
          </a:r>
          <a:r>
            <a:rPr kumimoji="1" lang="ja-JP" altLang="en-US" sz="1050">
              <a:latin typeface="ＭＳ 明朝" panose="02020609040205080304" pitchFamily="17" charset="-128"/>
              <a:ea typeface="ＭＳ 明朝" panose="02020609040205080304" pitchFamily="17" charset="-128"/>
            </a:rPr>
            <a:t>*</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t>　　　　　　↓</a:t>
          </a:r>
        </a:p>
      </xdr:txBody>
    </xdr:sp>
    <xdr:clientData/>
  </xdr:twoCellAnchor>
  <xdr:twoCellAnchor>
    <xdr:from>
      <xdr:col>5</xdr:col>
      <xdr:colOff>228601</xdr:colOff>
      <xdr:row>42</xdr:row>
      <xdr:rowOff>38100</xdr:rowOff>
    </xdr:from>
    <xdr:to>
      <xdr:col>16</xdr:col>
      <xdr:colOff>0</xdr:colOff>
      <xdr:row>44</xdr:row>
      <xdr:rowOff>104774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90626" y="11096625"/>
          <a:ext cx="2390774" cy="1257299"/>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Lost</a:t>
          </a:r>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Breakage</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en-US" altLang="ja-JP" sz="200">
              <a:solidFill>
                <a:schemeClr val="dk1"/>
              </a:solidFill>
              <a:effectLst/>
              <a:latin typeface="ＭＳ 明朝" panose="02020609040205080304" pitchFamily="17" charset="-128"/>
              <a:ea typeface="ＭＳ 明朝" panose="02020609040205080304" pitchFamily="17"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Changing one's family name</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2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Extension of term</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
              <a:solidFill>
                <a:schemeClr val="dk1"/>
              </a:solidFill>
              <a:effectLst/>
              <a:latin typeface="ＭＳ 明朝" panose="02020609040205080304" pitchFamily="17" charset="-128"/>
              <a:ea typeface="ＭＳ 明朝" panose="02020609040205080304" pitchFamily="17" charset="-128"/>
              <a:cs typeface="+mn-cs"/>
            </a:rPr>
            <a:t>　　　</a:t>
          </a:r>
          <a:endParaRPr lang="ja-JP" altLang="ja-JP" sz="200">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Others</a:t>
          </a:r>
          <a:r>
            <a:rPr kumimoji="1" lang="en-US" altLang="ja-JP" sz="6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57981</xdr:colOff>
      <xdr:row>9</xdr:row>
      <xdr:rowOff>281610</xdr:rowOff>
    </xdr:from>
    <xdr:to>
      <xdr:col>29</xdr:col>
      <xdr:colOff>45003</xdr:colOff>
      <xdr:row>15</xdr:row>
      <xdr:rowOff>132523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5590764" y="2517914"/>
          <a:ext cx="1188000" cy="1408044"/>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134470</xdr:colOff>
      <xdr:row>9</xdr:row>
      <xdr:rowOff>44051</xdr:rowOff>
    </xdr:from>
    <xdr:to>
      <xdr:col>23</xdr:col>
      <xdr:colOff>112059</xdr:colOff>
      <xdr:row>19</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2120" y="2282426"/>
          <a:ext cx="4978214" cy="1679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24</xdr:col>
      <xdr:colOff>165651</xdr:colOff>
      <xdr:row>9</xdr:row>
      <xdr:rowOff>389282</xdr:rowOff>
    </xdr:from>
    <xdr:to>
      <xdr:col>28</xdr:col>
      <xdr:colOff>201033</xdr:colOff>
      <xdr:row>15</xdr:row>
      <xdr:rowOff>22118</xdr:rowOff>
    </xdr:to>
    <xdr:sp macro="" textlink="">
      <xdr:nvSpPr>
        <xdr:cNvPr id="7" name="Text Box 3">
          <a:extLst>
            <a:ext uri="{FF2B5EF4-FFF2-40B4-BE49-F238E27FC236}">
              <a16:creationId xmlns:a16="http://schemas.microsoft.com/office/drawing/2014/main" id="{00000000-0008-0000-0100-000007000000}"/>
            </a:ext>
          </a:extLst>
        </xdr:cNvPr>
        <xdr:cNvSpPr txBox="1">
          <a:spLocks noChangeArrowheads="1"/>
        </xdr:cNvSpPr>
      </xdr:nvSpPr>
      <xdr:spPr bwMode="auto">
        <a:xfrm flipH="1">
          <a:off x="5698434" y="2625586"/>
          <a:ext cx="996164" cy="1189967"/>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Times New Roman"/>
              <a:cs typeface="Times New Roman"/>
            </a:rPr>
            <a:t> </a:t>
          </a:r>
          <a:r>
            <a:rPr lang="en-US" altLang="ja-JP" sz="1100">
              <a:effectLst/>
              <a:latin typeface="+mn-lt"/>
              <a:ea typeface="+mn-ea"/>
              <a:cs typeface="+mn-cs"/>
            </a:rPr>
            <a:t>Attach photo here</a:t>
          </a:r>
          <a:endParaRPr lang="ja-JP" altLang="ja-JP" sz="1050">
            <a:effectLst/>
          </a:endParaRPr>
        </a:p>
        <a:p>
          <a:pPr hangingPunct="0"/>
          <a:r>
            <a:rPr lang="en-US" altLang="ja-JP" sz="1000">
              <a:effectLst/>
              <a:latin typeface="+mn-lt"/>
              <a:ea typeface="+mn-ea"/>
              <a:cs typeface="+mn-cs"/>
            </a:rPr>
            <a:t>30mm(height) × </a:t>
          </a:r>
          <a:endParaRPr lang="ja-JP" altLang="ja-JP" sz="900">
            <a:effectLst/>
          </a:endParaRPr>
        </a:p>
        <a:p>
          <a:pPr hangingPunct="0"/>
          <a:r>
            <a:rPr lang="en-US" altLang="ja-JP" sz="1000">
              <a:effectLst/>
              <a:latin typeface="+mn-lt"/>
              <a:ea typeface="+mn-ea"/>
              <a:cs typeface="+mn-cs"/>
            </a:rPr>
            <a:t>25mm(width)</a:t>
          </a:r>
          <a:r>
            <a:rPr lang="ja-JP" altLang="ja-JP" sz="1000" b="0" i="0" baseline="0">
              <a:effectLst/>
              <a:latin typeface="+mn-lt"/>
              <a:ea typeface="+mn-ea"/>
              <a:cs typeface="+mn-cs"/>
            </a:rPr>
            <a:t> </a:t>
          </a:r>
          <a:endParaRPr lang="ja-JP" altLang="ja-JP" sz="900">
            <a:effectLst/>
          </a:endParaRPr>
        </a:p>
      </xdr:txBody>
    </xdr:sp>
    <xdr:clientData/>
  </xdr:twoCellAnchor>
  <xdr:twoCellAnchor>
    <xdr:from>
      <xdr:col>24</xdr:col>
      <xdr:colOff>57978</xdr:colOff>
      <xdr:row>22</xdr:row>
      <xdr:rowOff>74545</xdr:rowOff>
    </xdr:from>
    <xdr:to>
      <xdr:col>30</xdr:col>
      <xdr:colOff>8695</xdr:colOff>
      <xdr:row>25</xdr:row>
      <xdr:rowOff>120929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590761" y="4398067"/>
          <a:ext cx="1391891" cy="1918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a:t>
          </a:r>
          <a:r>
            <a:rPr kumimoji="1" lang="en-US" altLang="ja-JP" sz="1050"/>
            <a:t>Ookayama</a:t>
          </a:r>
        </a:p>
        <a:p>
          <a:r>
            <a:rPr kumimoji="1" lang="ja-JP" altLang="en-US" sz="1050"/>
            <a:t>□　</a:t>
          </a:r>
          <a:r>
            <a:rPr kumimoji="1" lang="en-US" altLang="ja-JP" sz="1050"/>
            <a:t>Suzukakedai</a:t>
          </a:r>
        </a:p>
        <a:p>
          <a:r>
            <a:rPr kumimoji="1" lang="ja-JP" altLang="en-US" sz="1050"/>
            <a:t>□　 </a:t>
          </a:r>
          <a:r>
            <a:rPr kumimoji="1" lang="en-US" altLang="ja-JP" sz="1050"/>
            <a:t>(Tamachi)</a:t>
          </a:r>
          <a:r>
            <a:rPr kumimoji="1" lang="ja-JP" altLang="en-US" sz="1050"/>
            <a:t>*</a:t>
          </a:r>
          <a:endParaRPr kumimoji="1" lang="en-US" altLang="ja-JP" sz="1050"/>
        </a:p>
        <a:p>
          <a:r>
            <a:rPr kumimoji="1" lang="ja-JP" altLang="en-US" sz="1050"/>
            <a:t>　　　　　↓</a:t>
          </a:r>
          <a:endParaRPr kumimoji="1" lang="en-US" altLang="ja-JP" sz="1050"/>
        </a:p>
        <a:p>
          <a:endParaRPr kumimoji="1" lang="ja-JP" altLang="en-US"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134469</xdr:colOff>
      <xdr:row>9</xdr:row>
      <xdr:rowOff>44051</xdr:rowOff>
    </xdr:from>
    <xdr:to>
      <xdr:col>22</xdr:col>
      <xdr:colOff>168087</xdr:colOff>
      <xdr:row>18</xdr:row>
      <xdr:rowOff>33618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0998" y="2576580"/>
          <a:ext cx="4740089" cy="1804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22</xdr:col>
      <xdr:colOff>220610</xdr:colOff>
      <xdr:row>9</xdr:row>
      <xdr:rowOff>47363</xdr:rowOff>
    </xdr:from>
    <xdr:to>
      <xdr:col>30</xdr:col>
      <xdr:colOff>33130</xdr:colOff>
      <xdr:row>17</xdr:row>
      <xdr:rowOff>56030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173610" y="2579892"/>
          <a:ext cx="1695108" cy="1745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The photo does not need to be resized when attached to your email.</a:t>
          </a:r>
        </a:p>
        <a:p>
          <a:endParaRPr lang="en-US" altLang="ja-JP" sz="1100" b="0" i="0" u="none" strike="noStrike">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a:t>No photo is required for the reissuance of a staff ID card if your current photo does not have to be replaced.</a:t>
          </a:r>
          <a:endParaRPr lang="en-US" altLang="ja-JP" sz="1100" b="0" i="0" u="none" strike="noStrik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jinjika.jim.titech.ac.jp/jin.kik/iccard/ISCT/iccard_submission.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hyperlink" Target="mailto:jinjicard@jim.titech.ac.jp" TargetMode="External"/><Relationship Id="rId18" Type="http://schemas.openxmlformats.org/officeDocument/2006/relationships/hyperlink" Target="mailto:ytanji@jim.titech.ac.jp" TargetMode="External"/><Relationship Id="rId26" Type="http://schemas.openxmlformats.org/officeDocument/2006/relationships/hyperlink" Target="mailto:jinjicard@jim.titech.ac.jp" TargetMode="External"/><Relationship Id="rId39" Type="http://schemas.openxmlformats.org/officeDocument/2006/relationships/hyperlink" Target="mailto:ytanji@jim.titech.ac.jp" TargetMode="External"/><Relationship Id="rId21" Type="http://schemas.openxmlformats.org/officeDocument/2006/relationships/hyperlink" Target="mailto:ytanji@jim.titech.ac.jp" TargetMode="External"/><Relationship Id="rId34" Type="http://schemas.openxmlformats.org/officeDocument/2006/relationships/hyperlink" Target="mailto:jin.gak@jim.titech.ac.jp" TargetMode="External"/><Relationship Id="rId42" Type="http://schemas.openxmlformats.org/officeDocument/2006/relationships/hyperlink" Target="mailto:jin.gak@jim.titech.ac.jp" TargetMode="External"/><Relationship Id="rId47" Type="http://schemas.openxmlformats.org/officeDocument/2006/relationships/hyperlink" Target="mailto:ytanji@jim.titech.ac.jp" TargetMode="External"/><Relationship Id="rId50" Type="http://schemas.openxmlformats.org/officeDocument/2006/relationships/hyperlink" Target="mailto:ytanji@jim.titech.ac.jp" TargetMode="External"/><Relationship Id="rId55" Type="http://schemas.openxmlformats.org/officeDocument/2006/relationships/hyperlink" Target="mailto:ytanji@jim.titech.ac.jp" TargetMode="External"/><Relationship Id="rId63" Type="http://schemas.openxmlformats.org/officeDocument/2006/relationships/printerSettings" Target="../printerSettings/printerSettings4.bin"/><Relationship Id="rId7" Type="http://schemas.openxmlformats.org/officeDocument/2006/relationships/hyperlink" Target="mailto:jinjicard@jim.titech.ac.jp" TargetMode="External"/><Relationship Id="rId2" Type="http://schemas.openxmlformats.org/officeDocument/2006/relationships/hyperlink" Target="mailto:jyoriko@jim.titech.ac.jp" TargetMode="External"/><Relationship Id="rId16" Type="http://schemas.openxmlformats.org/officeDocument/2006/relationships/hyperlink" Target="mailto:ytanji@jim.titech.ac.jp" TargetMode="External"/><Relationship Id="rId20" Type="http://schemas.openxmlformats.org/officeDocument/2006/relationships/hyperlink" Target="mailto:ytanji@jim.titech.ac.jp" TargetMode="External"/><Relationship Id="rId29" Type="http://schemas.openxmlformats.org/officeDocument/2006/relationships/hyperlink" Target="mailto:jinjicard@jim.titech.ac.jp" TargetMode="External"/><Relationship Id="rId41" Type="http://schemas.openxmlformats.org/officeDocument/2006/relationships/hyperlink" Target="mailto:ytanji@jim.titech.ac.jp" TargetMode="External"/><Relationship Id="rId54" Type="http://schemas.openxmlformats.org/officeDocument/2006/relationships/hyperlink" Target="mailto:ytanji@jim.titech.ac.jp" TargetMode="External"/><Relationship Id="rId62" Type="http://schemas.openxmlformats.org/officeDocument/2006/relationships/hyperlink" Target="mailto:syariko@jim.titech.ac.jp" TargetMode="External"/><Relationship Id="rId1" Type="http://schemas.openxmlformats.org/officeDocument/2006/relationships/hyperlink" Target="mailto:rig.jim@jim.titech.ac.jp" TargetMode="External"/><Relationship Id="rId6" Type="http://schemas.openxmlformats.org/officeDocument/2006/relationships/hyperlink" Target="mailto:jyoriko@jim.titech.ac.jp" TargetMode="External"/><Relationship Id="rId11" Type="http://schemas.openxmlformats.org/officeDocument/2006/relationships/hyperlink" Target="mailto:jinjicard@jim.titech.ac.jp" TargetMode="External"/><Relationship Id="rId24" Type="http://schemas.openxmlformats.org/officeDocument/2006/relationships/hyperlink" Target="mailto:jin.gak@jim.titech.ac.jp" TargetMode="External"/><Relationship Id="rId32" Type="http://schemas.openxmlformats.org/officeDocument/2006/relationships/hyperlink" Target="mailto:jin.gak@jim.titech.ac.jp" TargetMode="External"/><Relationship Id="rId37" Type="http://schemas.openxmlformats.org/officeDocument/2006/relationships/hyperlink" Target="mailto:ytanji@jim.titech.ac.jp" TargetMode="External"/><Relationship Id="rId40" Type="http://schemas.openxmlformats.org/officeDocument/2006/relationships/hyperlink" Target="mailto:ytanji@jim.titech.ac.jp" TargetMode="External"/><Relationship Id="rId45" Type="http://schemas.openxmlformats.org/officeDocument/2006/relationships/hyperlink" Target="mailto:ytanji@jim.titech.ac.jp" TargetMode="External"/><Relationship Id="rId53" Type="http://schemas.openxmlformats.org/officeDocument/2006/relationships/hyperlink" Target="mailto:ytanji@jim.titech.ac.jp" TargetMode="External"/><Relationship Id="rId58" Type="http://schemas.openxmlformats.org/officeDocument/2006/relationships/hyperlink" Target="mailto:ytanji@jim.titech.ac.jp" TargetMode="External"/><Relationship Id="rId5" Type="http://schemas.openxmlformats.org/officeDocument/2006/relationships/hyperlink" Target="mailto:kog.jim1@jim.titech.ac.jp" TargetMode="External"/><Relationship Id="rId15" Type="http://schemas.openxmlformats.org/officeDocument/2006/relationships/hyperlink" Target="mailto:syariko@jim.titech.ac.jp" TargetMode="External"/><Relationship Id="rId23" Type="http://schemas.openxmlformats.org/officeDocument/2006/relationships/hyperlink" Target="mailto:ytanji@jim.titech.ac.jp" TargetMode="External"/><Relationship Id="rId28" Type="http://schemas.openxmlformats.org/officeDocument/2006/relationships/hyperlink" Target="mailto:jinjicard@jim.titech.ac.jp" TargetMode="External"/><Relationship Id="rId36" Type="http://schemas.openxmlformats.org/officeDocument/2006/relationships/hyperlink" Target="mailto:ytanji@jim.titech.ac.jp" TargetMode="External"/><Relationship Id="rId49" Type="http://schemas.openxmlformats.org/officeDocument/2006/relationships/hyperlink" Target="mailto:ytanji@jim.titech.ac.jp" TargetMode="External"/><Relationship Id="rId57" Type="http://schemas.openxmlformats.org/officeDocument/2006/relationships/hyperlink" Target="mailto:ytanji@jim.titech.ac.jp" TargetMode="External"/><Relationship Id="rId61" Type="http://schemas.openxmlformats.org/officeDocument/2006/relationships/hyperlink" Target="mailto:jinjicard@jim.titech.ac.jp" TargetMode="External"/><Relationship Id="rId10" Type="http://schemas.openxmlformats.org/officeDocument/2006/relationships/hyperlink" Target="mailto:jinjicard@jim.titech.ac.jp" TargetMode="External"/><Relationship Id="rId19" Type="http://schemas.openxmlformats.org/officeDocument/2006/relationships/hyperlink" Target="mailto:ytanji@jim.titech.ac.jp" TargetMode="External"/><Relationship Id="rId31" Type="http://schemas.openxmlformats.org/officeDocument/2006/relationships/hyperlink" Target="mailto:jinjicard@jim.titech.ac.jp" TargetMode="External"/><Relationship Id="rId44" Type="http://schemas.openxmlformats.org/officeDocument/2006/relationships/hyperlink" Target="mailto:syariko@jim.titech.ac.jp" TargetMode="External"/><Relationship Id="rId52" Type="http://schemas.openxmlformats.org/officeDocument/2006/relationships/hyperlink" Target="mailto:ytanji@jim.titech.ac.jp" TargetMode="External"/><Relationship Id="rId60" Type="http://schemas.openxmlformats.org/officeDocument/2006/relationships/hyperlink" Target="mailto:ytanji@jim.titech.ac.jp" TargetMode="External"/><Relationship Id="rId4" Type="http://schemas.openxmlformats.org/officeDocument/2006/relationships/hyperlink" Target="mailto:kog.jim1@jim.titech.ac.jp" TargetMode="External"/><Relationship Id="rId9" Type="http://schemas.openxmlformats.org/officeDocument/2006/relationships/hyperlink" Target="mailto:jinjicard@jim.titech.ac.jp" TargetMode="External"/><Relationship Id="rId14" Type="http://schemas.openxmlformats.org/officeDocument/2006/relationships/hyperlink" Target="mailto:jinjicard@jim.titech.ac.jp" TargetMode="External"/><Relationship Id="rId22" Type="http://schemas.openxmlformats.org/officeDocument/2006/relationships/hyperlink" Target="mailto:ytanji@jim.titech.ac.jp" TargetMode="External"/><Relationship Id="rId27" Type="http://schemas.openxmlformats.org/officeDocument/2006/relationships/hyperlink" Target="mailto:jinjicard@jim.titech.ac.jp" TargetMode="External"/><Relationship Id="rId30" Type="http://schemas.openxmlformats.org/officeDocument/2006/relationships/hyperlink" Target="mailto:jinjicard@jim.titech.ac.jp" TargetMode="External"/><Relationship Id="rId35" Type="http://schemas.openxmlformats.org/officeDocument/2006/relationships/hyperlink" Target="mailto:jin.gak@jim.titech.ac.jp" TargetMode="External"/><Relationship Id="rId43" Type="http://schemas.openxmlformats.org/officeDocument/2006/relationships/hyperlink" Target="mailto:jin.gak@jim.titech.ac.jp" TargetMode="External"/><Relationship Id="rId48" Type="http://schemas.openxmlformats.org/officeDocument/2006/relationships/hyperlink" Target="mailto:ytanji@jim.titech.ac.jp" TargetMode="External"/><Relationship Id="rId56" Type="http://schemas.openxmlformats.org/officeDocument/2006/relationships/hyperlink" Target="mailto:ytanji@jim.titech.ac.jp" TargetMode="External"/><Relationship Id="rId8" Type="http://schemas.openxmlformats.org/officeDocument/2006/relationships/hyperlink" Target="mailto:jinjicard@jim.titech.ac.jp" TargetMode="External"/><Relationship Id="rId51" Type="http://schemas.openxmlformats.org/officeDocument/2006/relationships/hyperlink" Target="mailto:ytanji@jim.titech.ac.jp" TargetMode="External"/><Relationship Id="rId3" Type="http://schemas.openxmlformats.org/officeDocument/2006/relationships/hyperlink" Target="mailto:syariko@jim.titech.ac.jp" TargetMode="External"/><Relationship Id="rId12" Type="http://schemas.openxmlformats.org/officeDocument/2006/relationships/hyperlink" Target="mailto:jinjicard@jim.titech.ac.jp" TargetMode="External"/><Relationship Id="rId17" Type="http://schemas.openxmlformats.org/officeDocument/2006/relationships/hyperlink" Target="mailto:ytanji@jim.titech.ac.jp" TargetMode="External"/><Relationship Id="rId25" Type="http://schemas.openxmlformats.org/officeDocument/2006/relationships/hyperlink" Target="mailto:jinjicard@jim.titech.ac.jp" TargetMode="External"/><Relationship Id="rId33" Type="http://schemas.openxmlformats.org/officeDocument/2006/relationships/hyperlink" Target="mailto:jin.gak@jim.titech.ac.jp" TargetMode="External"/><Relationship Id="rId38" Type="http://schemas.openxmlformats.org/officeDocument/2006/relationships/hyperlink" Target="mailto:ytanji@jim.titech.ac.jp" TargetMode="External"/><Relationship Id="rId46" Type="http://schemas.openxmlformats.org/officeDocument/2006/relationships/hyperlink" Target="mailto:ytanji@jim.titech.ac.jp" TargetMode="External"/><Relationship Id="rId59" Type="http://schemas.openxmlformats.org/officeDocument/2006/relationships/hyperlink" Target="mailto:ytanji@jim.titech.ac.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55"/>
  <sheetViews>
    <sheetView view="pageBreakPreview" zoomScaleNormal="100" zoomScaleSheetLayoutView="100" workbookViewId="0">
      <selection activeCell="B22" sqref="B22"/>
    </sheetView>
  </sheetViews>
  <sheetFormatPr defaultRowHeight="13.5"/>
  <cols>
    <col min="1" max="1" width="1.375" style="49" customWidth="1"/>
    <col min="2" max="2" width="1.875" style="50" customWidth="1"/>
    <col min="3" max="30" width="3.125" style="49" customWidth="1"/>
    <col min="31" max="31" width="1.375" style="50" customWidth="1"/>
    <col min="32" max="32" width="3.125" style="49" customWidth="1"/>
    <col min="33" max="33" width="98.75" style="49" customWidth="1"/>
    <col min="34" max="34" width="16" style="49" customWidth="1"/>
    <col min="35" max="35" width="8.75" style="49" customWidth="1"/>
    <col min="36" max="36" width="8.375" style="49" customWidth="1"/>
    <col min="37" max="48" width="3.125" style="49" customWidth="1"/>
    <col min="49" max="16384" width="9" style="49"/>
  </cols>
  <sheetData>
    <row r="1" spans="2:36" ht="6.75" customHeight="1" thickBot="1"/>
    <row r="2" spans="2:36" ht="60" customHeight="1" thickBot="1">
      <c r="B2" s="127" t="s">
        <v>87</v>
      </c>
      <c r="C2" s="128"/>
      <c r="D2" s="128"/>
      <c r="E2" s="51" t="s">
        <v>88</v>
      </c>
      <c r="F2" s="129" t="s">
        <v>112</v>
      </c>
      <c r="G2" s="130"/>
      <c r="H2" s="130"/>
      <c r="I2" s="130"/>
      <c r="J2" s="130"/>
      <c r="K2" s="130"/>
      <c r="L2" s="130"/>
      <c r="M2" s="130"/>
      <c r="N2" s="130"/>
      <c r="O2" s="130"/>
      <c r="P2" s="131"/>
      <c r="R2" s="132" t="s">
        <v>51</v>
      </c>
      <c r="S2" s="132"/>
      <c r="T2" s="133"/>
      <c r="U2" s="134"/>
      <c r="V2" s="134"/>
      <c r="W2" s="135"/>
      <c r="X2" s="52"/>
      <c r="Y2" s="136" t="e">
        <f>IF(#REF!="","Select [Depertment Category]",HYPERLINK("mailto:"&amp;AJ19&amp;"?subject="&amp;AI15&amp;" &amp;body="&amp;AI16&amp;" "&amp;"",AI17))</f>
        <v>#REF!</v>
      </c>
      <c r="Z2" s="137"/>
      <c r="AA2" s="138"/>
      <c r="AB2" s="139" t="s">
        <v>83</v>
      </c>
      <c r="AC2" s="139"/>
      <c r="AD2" s="139"/>
      <c r="AE2" s="139"/>
      <c r="AF2" s="139"/>
      <c r="AG2" s="139"/>
    </row>
    <row r="3" spans="2:36" ht="6.75" customHeight="1"/>
    <row r="4" spans="2:36" ht="6.75" customHeight="1">
      <c r="B4" s="82"/>
      <c r="C4" s="140"/>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82"/>
    </row>
    <row r="5" spans="2:36">
      <c r="B5" s="82"/>
      <c r="C5" s="140" t="s">
        <v>89</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82"/>
    </row>
    <row r="6" spans="2:36" ht="41.25" customHeight="1">
      <c r="B6" s="82"/>
      <c r="C6" s="141" t="str">
        <f>F2</f>
        <v>Reissue application for Staff ID Card
(Part-Time Staff Members)</v>
      </c>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82"/>
    </row>
    <row r="7" spans="2:36" ht="13.5" customHeight="1">
      <c r="B7" s="82"/>
      <c r="C7" s="7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H7" s="51" t="s">
        <v>106</v>
      </c>
      <c r="AI7" s="49" t="s">
        <v>46</v>
      </c>
    </row>
    <row r="8" spans="2:36" ht="13.5" customHeight="1">
      <c r="B8" s="82"/>
      <c r="C8" s="142" t="s">
        <v>52</v>
      </c>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82"/>
      <c r="AH8" s="51" t="s">
        <v>90</v>
      </c>
      <c r="AI8" s="49" t="s">
        <v>46</v>
      </c>
    </row>
    <row r="9" spans="2:36" ht="13.5" customHeight="1">
      <c r="B9" s="82"/>
      <c r="C9" s="140" t="str">
        <f>"Date：　　"&amp;IF(T2="","",TEXT(T2,"yyyy/MM/DD"))</f>
        <v>Date：　　</v>
      </c>
      <c r="D9" s="140"/>
      <c r="E9" s="140"/>
      <c r="F9" s="140"/>
      <c r="G9" s="140"/>
      <c r="H9" s="140"/>
      <c r="I9" s="140"/>
      <c r="J9" s="140"/>
      <c r="K9" s="140"/>
      <c r="L9" s="140"/>
      <c r="M9" s="140"/>
      <c r="N9" s="140"/>
      <c r="O9" s="140"/>
      <c r="P9" s="140"/>
      <c r="Q9" s="140"/>
      <c r="R9" s="140"/>
      <c r="S9" s="140"/>
      <c r="T9" s="140"/>
      <c r="U9" s="140"/>
      <c r="V9" s="140"/>
      <c r="W9" s="140"/>
      <c r="X9" s="140"/>
      <c r="Y9" s="140"/>
      <c r="Z9" s="140"/>
      <c r="AA9" s="140"/>
      <c r="AB9" s="72"/>
      <c r="AC9" s="72"/>
      <c r="AD9" s="72"/>
      <c r="AE9" s="82"/>
      <c r="AH9" s="51" t="s">
        <v>70</v>
      </c>
      <c r="AI9" s="49" t="s">
        <v>47</v>
      </c>
    </row>
    <row r="10" spans="2:36" ht="54">
      <c r="B10" s="82"/>
      <c r="C10" s="73"/>
      <c r="D10" s="82"/>
      <c r="E10" s="82"/>
      <c r="F10" s="82"/>
      <c r="G10" s="82"/>
      <c r="H10" s="82"/>
      <c r="I10" s="82"/>
      <c r="J10" s="82"/>
      <c r="K10" s="82"/>
      <c r="L10" s="82"/>
      <c r="M10" s="82"/>
      <c r="N10" s="82"/>
      <c r="O10" s="82"/>
      <c r="P10" s="82"/>
      <c r="Q10" s="82"/>
      <c r="R10" s="82"/>
      <c r="S10" s="82"/>
      <c r="T10" s="82"/>
      <c r="U10" s="82"/>
      <c r="V10" s="82"/>
      <c r="W10" s="82"/>
      <c r="X10" s="82"/>
      <c r="Y10" s="82"/>
      <c r="Z10" s="74"/>
      <c r="AA10" s="82"/>
      <c r="AB10" s="82"/>
      <c r="AC10" s="82"/>
      <c r="AD10" s="82"/>
      <c r="AE10" s="82"/>
      <c r="AH10" s="51" t="s">
        <v>91</v>
      </c>
      <c r="AI10" s="49" t="s">
        <v>47</v>
      </c>
    </row>
    <row r="11" spans="2:36">
      <c r="B11" s="82"/>
      <c r="C11" s="75"/>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H11" s="49" t="s">
        <v>28</v>
      </c>
      <c r="AI11" s="49" t="s">
        <v>48</v>
      </c>
    </row>
    <row r="12" spans="2:36">
      <c r="B12" s="82"/>
      <c r="C12" s="76"/>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H12" s="49" t="s">
        <v>29</v>
      </c>
      <c r="AI12" s="49" t="s">
        <v>48</v>
      </c>
    </row>
    <row r="13" spans="2:36">
      <c r="B13" s="82"/>
      <c r="C13" s="77"/>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row>
    <row r="14" spans="2:36">
      <c r="B14" s="82"/>
      <c r="C14" s="73"/>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row>
    <row r="15" spans="2:36">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H15" s="49" t="s">
        <v>35</v>
      </c>
      <c r="AI15" s="49" t="str">
        <f>"（提出）職員証発行申請書 "&amp;IF(COUNTIF(F2,"Reissue*"),"更新",TEXT(L25,"m/d")&amp;"採用")</f>
        <v>（提出）職員証発行申請書 更新</v>
      </c>
    </row>
    <row r="16" spans="2:36">
      <c r="B16" s="82"/>
      <c r="C16" s="125"/>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82"/>
      <c r="AH16" s="49" t="s">
        <v>36</v>
      </c>
      <c r="AI16" s="49" t="s">
        <v>84</v>
      </c>
      <c r="AJ16" s="53"/>
    </row>
    <row r="17" spans="2:36" ht="3.75" customHeight="1">
      <c r="B17" s="82"/>
      <c r="C17" s="125"/>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82"/>
      <c r="AH17" s="54" t="s">
        <v>37</v>
      </c>
      <c r="AI17" s="54" t="str">
        <f>"Click to Send"</f>
        <v>Click to Send</v>
      </c>
      <c r="AJ17" s="54"/>
    </row>
    <row r="18" spans="2:36" ht="18" customHeight="1">
      <c r="B18" s="82"/>
      <c r="C18" s="78"/>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H18" s="56" t="s">
        <v>31</v>
      </c>
      <c r="AI18" s="56" t="s">
        <v>30</v>
      </c>
      <c r="AJ18" s="56" t="s">
        <v>32</v>
      </c>
    </row>
    <row r="19" spans="2:36" ht="4.5" customHeight="1">
      <c r="B19" s="82"/>
      <c r="C19" s="77"/>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H19" s="56" t="s">
        <v>33</v>
      </c>
      <c r="AI19" s="56" t="s">
        <v>34</v>
      </c>
      <c r="AJ19" s="56" t="e">
        <f>VLOOKUP(#REF!,送付先!C3:E23,2,FALSE)</f>
        <v>#REF!</v>
      </c>
    </row>
    <row r="20" spans="2:36" hidden="1">
      <c r="B20" s="82"/>
      <c r="C20" s="144"/>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82"/>
    </row>
    <row r="21" spans="2:36" hidden="1">
      <c r="B21" s="82"/>
      <c r="C21" s="125"/>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82"/>
    </row>
    <row r="22" spans="2:36" ht="17.25" customHeight="1">
      <c r="B22" s="82"/>
      <c r="C22" s="145"/>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82"/>
    </row>
    <row r="23" spans="2:36" ht="60.75" customHeight="1">
      <c r="C23" s="146" t="s">
        <v>109</v>
      </c>
      <c r="D23" s="147"/>
      <c r="E23" s="147"/>
      <c r="F23" s="147"/>
      <c r="G23" s="147"/>
      <c r="H23" s="147"/>
      <c r="I23" s="147"/>
      <c r="J23" s="147"/>
      <c r="K23" s="148"/>
      <c r="L23" s="149"/>
      <c r="M23" s="150"/>
      <c r="N23" s="150"/>
      <c r="O23" s="150"/>
      <c r="P23" s="150"/>
      <c r="Q23" s="150"/>
      <c r="R23" s="150"/>
      <c r="S23" s="151"/>
      <c r="T23" s="152" t="s">
        <v>80</v>
      </c>
      <c r="U23" s="152"/>
      <c r="V23" s="152"/>
      <c r="W23" s="152"/>
      <c r="X23" s="153"/>
      <c r="Y23" s="154"/>
      <c r="Z23" s="154"/>
      <c r="AA23" s="154"/>
      <c r="AB23" s="154"/>
      <c r="AC23" s="154"/>
      <c r="AD23" s="155"/>
    </row>
    <row r="24" spans="2:36" ht="62.25" customHeight="1">
      <c r="C24" s="122" t="s">
        <v>111</v>
      </c>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4"/>
    </row>
    <row r="25" spans="2:36" ht="6" customHeight="1">
      <c r="C25" s="156" t="s">
        <v>54</v>
      </c>
      <c r="D25" s="157"/>
      <c r="E25" s="157"/>
      <c r="F25" s="157"/>
      <c r="G25" s="157"/>
      <c r="H25" s="157"/>
      <c r="I25" s="157"/>
      <c r="J25" s="157"/>
      <c r="K25" s="158"/>
      <c r="L25" s="159"/>
      <c r="M25" s="159"/>
      <c r="N25" s="159"/>
      <c r="O25" s="159"/>
      <c r="P25" s="159"/>
      <c r="Q25" s="159"/>
      <c r="R25" s="160"/>
      <c r="S25" s="161" t="s">
        <v>3</v>
      </c>
      <c r="T25" s="162"/>
      <c r="U25" s="163"/>
      <c r="V25" s="159"/>
      <c r="W25" s="159"/>
      <c r="X25" s="159"/>
      <c r="Y25" s="159"/>
      <c r="Z25" s="159"/>
      <c r="AA25" s="159"/>
      <c r="AB25" s="159"/>
      <c r="AC25" s="159"/>
      <c r="AD25" s="164"/>
    </row>
    <row r="26" spans="2:36" ht="33" customHeight="1">
      <c r="C26" s="165" t="s">
        <v>108</v>
      </c>
      <c r="D26" s="166"/>
      <c r="E26" s="166"/>
      <c r="F26" s="166"/>
      <c r="G26" s="166"/>
      <c r="H26" s="166"/>
      <c r="I26" s="166"/>
      <c r="J26" s="166"/>
      <c r="K26" s="167"/>
      <c r="L26" s="168"/>
      <c r="M26" s="168"/>
      <c r="N26" s="168"/>
      <c r="O26" s="168"/>
      <c r="P26" s="168"/>
      <c r="Q26" s="168"/>
      <c r="R26" s="168"/>
      <c r="S26" s="168"/>
      <c r="T26" s="168"/>
      <c r="U26" s="168"/>
      <c r="V26" s="168"/>
      <c r="W26" s="168"/>
      <c r="X26" s="168"/>
      <c r="Y26" s="168"/>
      <c r="Z26" s="168"/>
      <c r="AA26" s="168"/>
      <c r="AB26" s="168"/>
      <c r="AC26" s="168"/>
      <c r="AD26" s="169"/>
      <c r="AH26" s="57" t="s">
        <v>41</v>
      </c>
      <c r="AI26" s="57" t="s">
        <v>41</v>
      </c>
    </row>
    <row r="27" spans="2:36" ht="33" customHeight="1">
      <c r="C27" s="170" t="s">
        <v>102</v>
      </c>
      <c r="D27" s="171"/>
      <c r="E27" s="171"/>
      <c r="F27" s="171"/>
      <c r="G27" s="171"/>
      <c r="H27" s="171"/>
      <c r="I27" s="171"/>
      <c r="J27" s="171"/>
      <c r="K27" s="172"/>
      <c r="L27" s="168"/>
      <c r="M27" s="168"/>
      <c r="N27" s="168"/>
      <c r="O27" s="168"/>
      <c r="P27" s="168"/>
      <c r="Q27" s="168"/>
      <c r="R27" s="168"/>
      <c r="S27" s="168"/>
      <c r="T27" s="168"/>
      <c r="U27" s="168"/>
      <c r="V27" s="168"/>
      <c r="W27" s="168"/>
      <c r="X27" s="168"/>
      <c r="Y27" s="168"/>
      <c r="Z27" s="168"/>
      <c r="AA27" s="168"/>
      <c r="AB27" s="168"/>
      <c r="AC27" s="168"/>
      <c r="AD27" s="169"/>
      <c r="AH27" s="56" t="s">
        <v>38</v>
      </c>
    </row>
    <row r="28" spans="2:36" ht="27" customHeight="1">
      <c r="C28" s="173" t="s">
        <v>105</v>
      </c>
      <c r="D28" s="174"/>
      <c r="E28" s="174"/>
      <c r="F28" s="174"/>
      <c r="G28" s="174"/>
      <c r="H28" s="174"/>
      <c r="I28" s="174"/>
      <c r="J28" s="174"/>
      <c r="K28" s="175"/>
      <c r="L28" s="176"/>
      <c r="M28" s="177"/>
      <c r="N28" s="177"/>
      <c r="O28" s="177"/>
      <c r="P28" s="177"/>
      <c r="Q28" s="177"/>
      <c r="R28" s="177"/>
      <c r="S28" s="177"/>
      <c r="T28" s="177"/>
      <c r="U28" s="177"/>
      <c r="V28" s="177"/>
      <c r="W28" s="177"/>
      <c r="X28" s="177"/>
      <c r="Y28" s="177"/>
      <c r="Z28" s="177"/>
      <c r="AA28" s="177"/>
      <c r="AB28" s="177"/>
      <c r="AC28" s="177"/>
      <c r="AD28" s="178"/>
      <c r="AH28" s="56" t="s">
        <v>73</v>
      </c>
      <c r="AI28" s="56" t="s">
        <v>39</v>
      </c>
      <c r="AJ28" s="56"/>
    </row>
    <row r="29" spans="2:36" ht="11.25" customHeight="1">
      <c r="C29" s="146" t="s">
        <v>55</v>
      </c>
      <c r="D29" s="147"/>
      <c r="E29" s="147"/>
      <c r="F29" s="147"/>
      <c r="G29" s="147"/>
      <c r="H29" s="147"/>
      <c r="I29" s="147"/>
      <c r="J29" s="147"/>
      <c r="K29" s="148"/>
      <c r="L29" s="159"/>
      <c r="M29" s="159"/>
      <c r="N29" s="159"/>
      <c r="O29" s="159"/>
      <c r="P29" s="159"/>
      <c r="Q29" s="159"/>
      <c r="R29" s="159"/>
      <c r="S29" s="159"/>
      <c r="T29" s="159"/>
      <c r="U29" s="159"/>
      <c r="V29" s="164"/>
      <c r="W29" s="179" t="s">
        <v>56</v>
      </c>
      <c r="X29" s="180"/>
      <c r="Y29" s="180"/>
      <c r="Z29" s="181"/>
      <c r="AA29" s="168"/>
      <c r="AB29" s="168"/>
      <c r="AC29" s="168"/>
      <c r="AD29" s="169"/>
      <c r="AH29" s="56" t="s">
        <v>74</v>
      </c>
      <c r="AI29" s="56" t="s">
        <v>72</v>
      </c>
      <c r="AJ29" s="56"/>
    </row>
    <row r="30" spans="2:36" ht="27.6" customHeight="1">
      <c r="C30" s="156" t="s">
        <v>57</v>
      </c>
      <c r="D30" s="157"/>
      <c r="E30" s="157"/>
      <c r="F30" s="157"/>
      <c r="G30" s="157"/>
      <c r="H30" s="157"/>
      <c r="I30" s="157"/>
      <c r="J30" s="157"/>
      <c r="K30" s="158"/>
      <c r="L30" s="185" t="s">
        <v>59</v>
      </c>
      <c r="M30" s="186"/>
      <c r="N30" s="183"/>
      <c r="O30" s="183"/>
      <c r="P30" s="183"/>
      <c r="Q30" s="183"/>
      <c r="R30" s="183"/>
      <c r="S30" s="183"/>
      <c r="T30" s="183"/>
      <c r="U30" s="184"/>
      <c r="V30" s="173" t="s">
        <v>60</v>
      </c>
      <c r="W30" s="182"/>
      <c r="X30" s="183"/>
      <c r="Y30" s="183"/>
      <c r="Z30" s="183"/>
      <c r="AA30" s="183"/>
      <c r="AB30" s="183"/>
      <c r="AC30" s="183"/>
      <c r="AD30" s="184"/>
      <c r="AG30" s="58"/>
      <c r="AH30" s="56" t="s">
        <v>79</v>
      </c>
      <c r="AI30" s="56" t="s">
        <v>40</v>
      </c>
      <c r="AJ30" s="56"/>
    </row>
    <row r="31" spans="2:36" ht="25.35" customHeight="1">
      <c r="C31" s="146" t="s">
        <v>61</v>
      </c>
      <c r="D31" s="147"/>
      <c r="E31" s="147"/>
      <c r="F31" s="147"/>
      <c r="G31" s="147"/>
      <c r="H31" s="147"/>
      <c r="I31" s="147"/>
      <c r="J31" s="147"/>
      <c r="K31" s="148"/>
      <c r="L31" s="173" t="s">
        <v>59</v>
      </c>
      <c r="M31" s="182"/>
      <c r="N31" s="183"/>
      <c r="O31" s="183"/>
      <c r="P31" s="183"/>
      <c r="Q31" s="183"/>
      <c r="R31" s="183"/>
      <c r="S31" s="183"/>
      <c r="T31" s="183"/>
      <c r="U31" s="184"/>
      <c r="V31" s="173" t="s">
        <v>0</v>
      </c>
      <c r="W31" s="182"/>
      <c r="X31" s="183"/>
      <c r="Y31" s="183"/>
      <c r="Z31" s="183"/>
      <c r="AA31" s="183"/>
      <c r="AB31" s="183"/>
      <c r="AC31" s="183"/>
      <c r="AD31" s="184"/>
      <c r="AG31" s="79" t="s">
        <v>85</v>
      </c>
      <c r="AH31" s="56" t="s">
        <v>75</v>
      </c>
      <c r="AI31" s="56" t="s">
        <v>42</v>
      </c>
      <c r="AJ31" s="56"/>
    </row>
    <row r="32" spans="2:36" ht="12.75" customHeight="1">
      <c r="C32" s="146" t="s">
        <v>62</v>
      </c>
      <c r="D32" s="147"/>
      <c r="E32" s="147"/>
      <c r="F32" s="147"/>
      <c r="G32" s="147"/>
      <c r="H32" s="147"/>
      <c r="I32" s="147"/>
      <c r="J32" s="147"/>
      <c r="K32" s="148"/>
      <c r="L32" s="173" t="s">
        <v>58</v>
      </c>
      <c r="M32" s="182"/>
      <c r="N32" s="150"/>
      <c r="O32" s="150"/>
      <c r="P32" s="150"/>
      <c r="Q32" s="150"/>
      <c r="R32" s="150"/>
      <c r="S32" s="150"/>
      <c r="T32" s="150"/>
      <c r="U32" s="151"/>
      <c r="V32" s="173" t="s">
        <v>0</v>
      </c>
      <c r="W32" s="182"/>
      <c r="X32" s="150"/>
      <c r="Y32" s="150"/>
      <c r="Z32" s="150"/>
      <c r="AA32" s="150"/>
      <c r="AB32" s="150"/>
      <c r="AC32" s="150"/>
      <c r="AD32" s="151"/>
      <c r="AF32" s="59" t="s">
        <v>27</v>
      </c>
      <c r="AG32" s="83" t="str">
        <f>IF(L33="",N30&amp;" "&amp;X30,"")</f>
        <v xml:space="preserve"> </v>
      </c>
      <c r="AH32" s="56" t="s">
        <v>76</v>
      </c>
      <c r="AI32" s="56" t="s">
        <v>44</v>
      </c>
      <c r="AJ32" s="56"/>
    </row>
    <row r="33" spans="3:36" ht="27.75" customHeight="1">
      <c r="C33" s="146" t="s">
        <v>71</v>
      </c>
      <c r="D33" s="147"/>
      <c r="E33" s="147"/>
      <c r="F33" s="147"/>
      <c r="G33" s="147"/>
      <c r="H33" s="147"/>
      <c r="I33" s="147"/>
      <c r="J33" s="147"/>
      <c r="K33" s="148"/>
      <c r="L33" s="203"/>
      <c r="M33" s="204"/>
      <c r="N33" s="204"/>
      <c r="O33" s="204"/>
      <c r="P33" s="204"/>
      <c r="Q33" s="204"/>
      <c r="R33" s="205"/>
      <c r="S33" s="206"/>
      <c r="T33" s="204"/>
      <c r="U33" s="204"/>
      <c r="V33" s="204"/>
      <c r="W33" s="204"/>
      <c r="X33" s="204"/>
      <c r="Y33" s="205"/>
      <c r="Z33" s="204"/>
      <c r="AA33" s="204"/>
      <c r="AB33" s="204"/>
      <c r="AC33" s="204"/>
      <c r="AD33" s="207"/>
      <c r="AH33" s="56" t="s">
        <v>77</v>
      </c>
      <c r="AI33" s="56" t="s">
        <v>43</v>
      </c>
      <c r="AJ33" s="56"/>
    </row>
    <row r="34" spans="3:36" ht="13.5" customHeight="1">
      <c r="C34" s="146"/>
      <c r="D34" s="147"/>
      <c r="E34" s="147"/>
      <c r="F34" s="147"/>
      <c r="G34" s="147"/>
      <c r="H34" s="147"/>
      <c r="I34" s="147"/>
      <c r="J34" s="147"/>
      <c r="K34" s="148"/>
      <c r="L34" s="208" t="s">
        <v>4</v>
      </c>
      <c r="M34" s="197"/>
      <c r="N34" s="197"/>
      <c r="O34" s="197"/>
      <c r="P34" s="197"/>
      <c r="Q34" s="197"/>
      <c r="R34" s="198"/>
      <c r="S34" s="196" t="s">
        <v>0</v>
      </c>
      <c r="T34" s="197"/>
      <c r="U34" s="197"/>
      <c r="V34" s="197"/>
      <c r="W34" s="197"/>
      <c r="X34" s="197"/>
      <c r="Y34" s="198"/>
      <c r="Z34" s="197" t="s">
        <v>1</v>
      </c>
      <c r="AA34" s="197"/>
      <c r="AB34" s="197"/>
      <c r="AC34" s="197"/>
      <c r="AD34" s="199"/>
      <c r="AH34" s="56" t="s">
        <v>78</v>
      </c>
      <c r="AI34" s="56" t="s">
        <v>45</v>
      </c>
      <c r="AJ34" s="56"/>
    </row>
    <row r="35" spans="3:36" ht="11.25" customHeight="1">
      <c r="C35" s="146" t="s">
        <v>61</v>
      </c>
      <c r="D35" s="147"/>
      <c r="E35" s="147"/>
      <c r="F35" s="147"/>
      <c r="G35" s="147"/>
      <c r="H35" s="147"/>
      <c r="I35" s="147"/>
      <c r="J35" s="147"/>
      <c r="K35" s="148"/>
      <c r="L35" s="200"/>
      <c r="M35" s="154"/>
      <c r="N35" s="154"/>
      <c r="O35" s="154"/>
      <c r="P35" s="154"/>
      <c r="Q35" s="154"/>
      <c r="R35" s="201"/>
      <c r="S35" s="202"/>
      <c r="T35" s="154"/>
      <c r="U35" s="154"/>
      <c r="V35" s="154"/>
      <c r="W35" s="154"/>
      <c r="X35" s="154"/>
      <c r="Y35" s="201"/>
      <c r="Z35" s="154"/>
      <c r="AA35" s="154"/>
      <c r="AB35" s="154"/>
      <c r="AC35" s="154"/>
      <c r="AD35" s="155"/>
      <c r="AH35" s="56"/>
      <c r="AI35" s="56"/>
      <c r="AJ35" s="56"/>
    </row>
    <row r="36" spans="3:36" ht="17.45" customHeight="1">
      <c r="C36" s="187" t="s">
        <v>64</v>
      </c>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9"/>
      <c r="AG36" s="58"/>
    </row>
    <row r="37" spans="3:36" ht="38.25" customHeight="1">
      <c r="C37" s="187"/>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9"/>
      <c r="AG37" s="80" t="s">
        <v>86</v>
      </c>
    </row>
    <row r="38" spans="3:36" ht="31.9" customHeight="1">
      <c r="C38" s="190"/>
      <c r="D38" s="191"/>
      <c r="E38" s="191"/>
      <c r="F38" s="191"/>
      <c r="G38" s="191"/>
      <c r="H38" s="191"/>
      <c r="I38" s="191"/>
      <c r="J38" s="191"/>
      <c r="K38" s="191"/>
      <c r="L38" s="191"/>
      <c r="M38" s="60"/>
      <c r="N38" s="61"/>
      <c r="O38" s="61"/>
      <c r="P38" s="61"/>
      <c r="Q38" s="61"/>
      <c r="R38" s="61"/>
      <c r="S38" s="61"/>
      <c r="T38" s="61"/>
      <c r="U38" s="61"/>
      <c r="V38" s="61"/>
      <c r="W38" s="61"/>
      <c r="X38" s="61"/>
      <c r="Y38" s="61"/>
      <c r="Z38" s="61"/>
      <c r="AA38" s="61"/>
      <c r="AB38" s="61"/>
      <c r="AC38" s="61"/>
      <c r="AD38" s="61"/>
      <c r="AF38" s="59" t="s">
        <v>27</v>
      </c>
      <c r="AG38" s="81" t="str">
        <f>M38&amp;N38&amp;O38&amp;P38&amp;Q38&amp;R38&amp;S38&amp;T38&amp;U38&amp;V38&amp;W38&amp;X38&amp;Y38&amp;Z38&amp;AA38&amp;AB38&amp;AC38&amp;AD38</f>
        <v/>
      </c>
    </row>
    <row r="39" spans="3:36" s="62" customFormat="1" ht="19.5" customHeight="1">
      <c r="C39" s="63"/>
      <c r="D39" s="63"/>
      <c r="E39" s="63"/>
      <c r="F39" s="63"/>
      <c r="G39" s="63"/>
      <c r="H39" s="63"/>
      <c r="I39" s="63"/>
      <c r="J39" s="63"/>
      <c r="K39" s="63"/>
      <c r="L39" s="63"/>
      <c r="M39" s="64">
        <v>1</v>
      </c>
      <c r="N39" s="64">
        <v>2</v>
      </c>
      <c r="O39" s="64">
        <v>3</v>
      </c>
      <c r="P39" s="64">
        <v>4</v>
      </c>
      <c r="Q39" s="64">
        <v>5</v>
      </c>
      <c r="R39" s="64">
        <v>6</v>
      </c>
      <c r="S39" s="64">
        <v>7</v>
      </c>
      <c r="T39" s="64">
        <v>8</v>
      </c>
      <c r="U39" s="64">
        <v>9</v>
      </c>
      <c r="V39" s="64">
        <v>10</v>
      </c>
      <c r="W39" s="64">
        <v>11</v>
      </c>
      <c r="X39" s="64">
        <v>12</v>
      </c>
      <c r="Y39" s="64">
        <v>13</v>
      </c>
      <c r="Z39" s="64">
        <v>14</v>
      </c>
      <c r="AA39" s="64">
        <v>15</v>
      </c>
      <c r="AB39" s="64">
        <v>16</v>
      </c>
      <c r="AC39" s="64">
        <v>17</v>
      </c>
      <c r="AD39" s="64">
        <v>18</v>
      </c>
    </row>
    <row r="40" spans="3:36" s="50" customFormat="1" ht="22.5" customHeight="1">
      <c r="C40" s="192" t="s">
        <v>65</v>
      </c>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row>
    <row r="41" spans="3:36" s="50" customFormat="1" ht="30.75" customHeight="1">
      <c r="C41" s="194" t="s">
        <v>66</v>
      </c>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row>
    <row r="42" spans="3:36" s="50" customFormat="1" ht="6.75" customHeight="1">
      <c r="C42" s="65" t="s">
        <v>2</v>
      </c>
    </row>
    <row r="43" spans="3:36" ht="86.25" customHeight="1">
      <c r="C43" s="213" t="s">
        <v>113</v>
      </c>
      <c r="D43" s="214"/>
      <c r="E43" s="214"/>
      <c r="F43" s="214"/>
      <c r="G43" s="215"/>
      <c r="H43" s="216"/>
      <c r="I43" s="216"/>
      <c r="J43" s="216"/>
      <c r="K43" s="216"/>
      <c r="L43" s="216"/>
      <c r="M43" s="216"/>
      <c r="N43" s="216"/>
      <c r="O43" s="216"/>
      <c r="P43" s="217"/>
      <c r="Q43" s="218" t="s">
        <v>110</v>
      </c>
      <c r="R43" s="219"/>
      <c r="S43" s="219"/>
      <c r="T43" s="219"/>
      <c r="U43" s="219"/>
      <c r="V43" s="219"/>
      <c r="W43" s="219"/>
      <c r="X43" s="219"/>
      <c r="Y43" s="219"/>
      <c r="Z43" s="219"/>
      <c r="AA43" s="219"/>
      <c r="AB43" s="219"/>
      <c r="AC43" s="219"/>
      <c r="AD43" s="220"/>
    </row>
    <row r="44" spans="3:36" s="50" customFormat="1" ht="7.5" customHeight="1">
      <c r="C44" s="55"/>
    </row>
    <row r="45" spans="3:36" ht="26.25" customHeight="1">
      <c r="C45" s="209" t="s">
        <v>69</v>
      </c>
      <c r="D45" s="209"/>
      <c r="E45" s="209"/>
      <c r="F45" s="209"/>
      <c r="G45" s="210" t="s">
        <v>78</v>
      </c>
      <c r="H45" s="210"/>
      <c r="I45" s="210"/>
      <c r="J45" s="210"/>
      <c r="K45" s="210"/>
      <c r="L45" s="211" t="s">
        <v>81</v>
      </c>
      <c r="M45" s="211"/>
      <c r="N45" s="211"/>
      <c r="O45" s="211"/>
      <c r="P45" s="211"/>
      <c r="Q45" s="212"/>
      <c r="R45" s="212"/>
      <c r="S45" s="212"/>
      <c r="T45" s="212"/>
      <c r="U45" s="212"/>
      <c r="V45" s="212"/>
      <c r="W45" s="212"/>
      <c r="X45" s="212"/>
      <c r="Y45" s="212"/>
      <c r="Z45" s="212"/>
      <c r="AA45" s="212"/>
      <c r="AB45" s="212"/>
      <c r="AC45" s="212"/>
      <c r="AD45" s="212"/>
    </row>
    <row r="46" spans="3:36" s="50" customFormat="1" ht="9" customHeight="1">
      <c r="C46" s="55"/>
    </row>
    <row r="48" spans="3:36" ht="18">
      <c r="C48" s="66"/>
      <c r="D48" s="67"/>
      <c r="Q48" s="68"/>
      <c r="R48" s="68" t="s">
        <v>82</v>
      </c>
    </row>
    <row r="49" spans="3:4">
      <c r="C49" s="66"/>
      <c r="D49" s="67"/>
    </row>
    <row r="50" spans="3:4">
      <c r="C50" s="66"/>
    </row>
    <row r="51" spans="3:4">
      <c r="C51" s="66"/>
    </row>
    <row r="52" spans="3:4">
      <c r="C52" s="66"/>
    </row>
    <row r="53" spans="3:4">
      <c r="C53" s="66"/>
      <c r="D53" s="53"/>
    </row>
    <row r="54" spans="3:4">
      <c r="C54" s="66"/>
      <c r="D54" s="69"/>
    </row>
    <row r="55" spans="3:4">
      <c r="D55" s="53"/>
    </row>
  </sheetData>
  <sheetProtection selectLockedCells="1"/>
  <mergeCells count="72">
    <mergeCell ref="C45:F45"/>
    <mergeCell ref="G45:K45"/>
    <mergeCell ref="L45:P45"/>
    <mergeCell ref="Q45:AD45"/>
    <mergeCell ref="C43:F43"/>
    <mergeCell ref="G43:P43"/>
    <mergeCell ref="Q43:AD43"/>
    <mergeCell ref="C36:AD37"/>
    <mergeCell ref="C38:L38"/>
    <mergeCell ref="C40:AD40"/>
    <mergeCell ref="C41:AD41"/>
    <mergeCell ref="S34:Y34"/>
    <mergeCell ref="Z34:AD34"/>
    <mergeCell ref="C35:K35"/>
    <mergeCell ref="L35:R35"/>
    <mergeCell ref="S35:Y35"/>
    <mergeCell ref="Z35:AD35"/>
    <mergeCell ref="C33:K34"/>
    <mergeCell ref="L33:R33"/>
    <mergeCell ref="S33:Y33"/>
    <mergeCell ref="Z33:AD33"/>
    <mergeCell ref="L34:R34"/>
    <mergeCell ref="C32:K32"/>
    <mergeCell ref="L32:M32"/>
    <mergeCell ref="N32:U32"/>
    <mergeCell ref="V32:W32"/>
    <mergeCell ref="X32:AD32"/>
    <mergeCell ref="C30:K30"/>
    <mergeCell ref="L30:M30"/>
    <mergeCell ref="N30:U30"/>
    <mergeCell ref="V30:W30"/>
    <mergeCell ref="X30:AD30"/>
    <mergeCell ref="C31:K31"/>
    <mergeCell ref="L31:M31"/>
    <mergeCell ref="N31:U31"/>
    <mergeCell ref="V31:W31"/>
    <mergeCell ref="X31:AD31"/>
    <mergeCell ref="C27:K27"/>
    <mergeCell ref="L27:AD27"/>
    <mergeCell ref="C28:K28"/>
    <mergeCell ref="L28:AD28"/>
    <mergeCell ref="C29:K29"/>
    <mergeCell ref="L29:V29"/>
    <mergeCell ref="W29:Z29"/>
    <mergeCell ref="AA29:AD29"/>
    <mergeCell ref="C25:K25"/>
    <mergeCell ref="L25:R25"/>
    <mergeCell ref="S25:U25"/>
    <mergeCell ref="V25:AD25"/>
    <mergeCell ref="C26:K26"/>
    <mergeCell ref="L26:AD26"/>
    <mergeCell ref="C22:AD22"/>
    <mergeCell ref="C23:K23"/>
    <mergeCell ref="L23:S23"/>
    <mergeCell ref="T23:X23"/>
    <mergeCell ref="Y23:AD23"/>
    <mergeCell ref="C24:AD24"/>
    <mergeCell ref="C16:AD16"/>
    <mergeCell ref="B2:D2"/>
    <mergeCell ref="F2:P2"/>
    <mergeCell ref="R2:S2"/>
    <mergeCell ref="T2:W2"/>
    <mergeCell ref="Y2:AA2"/>
    <mergeCell ref="AB2:AG2"/>
    <mergeCell ref="C4:AD4"/>
    <mergeCell ref="C5:AD5"/>
    <mergeCell ref="C6:AD6"/>
    <mergeCell ref="C8:AD8"/>
    <mergeCell ref="C9:AA9"/>
    <mergeCell ref="C17:AD17"/>
    <mergeCell ref="C20:AD20"/>
    <mergeCell ref="C21:AD21"/>
  </mergeCells>
  <phoneticPr fontId="30"/>
  <conditionalFormatting sqref="C36:AD37">
    <cfRule type="expression" dxfId="43" priority="10">
      <formula>$L$33&lt;&gt;""</formula>
    </cfRule>
  </conditionalFormatting>
  <conditionalFormatting sqref="C45:F45 L45:P45">
    <cfRule type="expression" dxfId="42" priority="5">
      <formula>$F$2="Application for Staff ID Card"&amp;CHAR(10)&amp;"(Part-Time Staff Members)"</formula>
    </cfRule>
    <cfRule type="expression" dxfId="41" priority="8">
      <formula>$F$2="Reissue application for Staff ID Card"&amp;CHAR(10)&amp;"(Full-Time Staff Members)"</formula>
    </cfRule>
  </conditionalFormatting>
  <conditionalFormatting sqref="V25:AD25">
    <cfRule type="expression" dxfId="40" priority="7">
      <formula>$F$2="Application for Staff ID Card"&amp;CHAR(10)&amp;"(Full-Time Staff Members)"</formula>
    </cfRule>
  </conditionalFormatting>
  <conditionalFormatting sqref="C25:AD25 C29:AD29 C32:AD32 C35:AD35 C45:AD45">
    <cfRule type="expression" dxfId="39" priority="6">
      <formula>$F$2="Reissue application for Staff ID Card"&amp;CHAR(10)&amp;"(Full-Time Staff Members)"</formula>
    </cfRule>
    <cfRule type="expression" dxfId="38" priority="9">
      <formula>$F$2="Reissue application for Staff ID Card"&amp;CHAR(10)&amp;"(Part-Time Staff Members)"</formula>
    </cfRule>
  </conditionalFormatting>
  <conditionalFormatting sqref="C43:G43">
    <cfRule type="expression" dxfId="37" priority="3">
      <formula>$F$2="職員証発行申請書（常勤職員）"</formula>
    </cfRule>
    <cfRule type="expression" dxfId="36" priority="4">
      <formula>$F$2="職員証発行申請書（非常勤職員）"</formula>
    </cfRule>
  </conditionalFormatting>
  <conditionalFormatting sqref="Q43">
    <cfRule type="expression" dxfId="35" priority="1">
      <formula>$F$2="職員証発行申請書（常勤職員）"</formula>
    </cfRule>
    <cfRule type="expression" dxfId="34" priority="2">
      <formula>$F$2="職員証発行申請書（非常勤職員）"</formula>
    </cfRule>
  </conditionalFormatting>
  <dataValidations count="5">
    <dataValidation type="list" allowBlank="1" showInputMessage="1" sqref="AA29:AD29" xr:uid="{00000000-0002-0000-0000-000000000000}">
      <formula1>"Male,Female, ,"</formula1>
    </dataValidation>
    <dataValidation type="list" allowBlank="1" showInputMessage="1" sqref="Y23:AD23" xr:uid="{00000000-0002-0000-0000-000001000000}">
      <formula1>"Ookayama,Suzukakedai,(Tamachi)※"</formula1>
    </dataValidation>
    <dataValidation type="list" allowBlank="1" showInputMessage="1" showErrorMessage="1" sqref="G45:K45" xr:uid="{00000000-0002-0000-0000-000002000000}">
      <formula1>"Lost,Breakage,Extension of term,Changing one's family name,Others"</formula1>
    </dataValidation>
    <dataValidation type="list" allowBlank="1" showInputMessage="1" sqref="F2:P2" xr:uid="{00000000-0002-0000-0000-000003000000}">
      <formula1>$AH$7:$AH$10</formula1>
    </dataValidation>
    <dataValidation type="list" allowBlank="1" showInputMessage="1" showErrorMessage="1" sqref="G43" xr:uid="{00000000-0002-0000-0000-000004000000}">
      <formula1>"紛失,破損,雇用期間延長等,改姓,その他"</formula1>
    </dataValidation>
  </dataValidations>
  <pageMargins left="0.75" right="0.75" top="0.43" bottom="0.36" header="0.3" footer="0.26"/>
  <pageSetup paperSize="9" scale="9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55"/>
  <sheetViews>
    <sheetView view="pageBreakPreview" topLeftCell="A25" zoomScaleNormal="100" zoomScaleSheetLayoutView="100" workbookViewId="0">
      <selection activeCell="B22" sqref="B22"/>
    </sheetView>
  </sheetViews>
  <sheetFormatPr defaultRowHeight="13.5"/>
  <cols>
    <col min="1" max="1" width="1.375" style="49" customWidth="1"/>
    <col min="2" max="2" width="1.875" style="50" customWidth="1"/>
    <col min="3" max="30" width="3.125" style="49" customWidth="1"/>
    <col min="31" max="31" width="1.375" style="50" customWidth="1"/>
    <col min="32" max="32" width="3.125" style="49" customWidth="1"/>
    <col min="33" max="33" width="75.375" style="49" customWidth="1"/>
    <col min="34" max="34" width="16" style="49" hidden="1" customWidth="1"/>
    <col min="35" max="35" width="8.75" style="49" hidden="1" customWidth="1"/>
    <col min="36" max="36" width="8.375" style="49" hidden="1" customWidth="1"/>
    <col min="37" max="48" width="3.125" style="49" customWidth="1"/>
    <col min="49" max="16384" width="9" style="49"/>
  </cols>
  <sheetData>
    <row r="1" spans="2:36" ht="6.75" customHeight="1" thickBot="1"/>
    <row r="2" spans="2:36" ht="60" customHeight="1" thickBot="1">
      <c r="B2" s="127" t="s">
        <v>87</v>
      </c>
      <c r="C2" s="128"/>
      <c r="D2" s="128"/>
      <c r="E2" s="51" t="s">
        <v>88</v>
      </c>
      <c r="F2" s="129" t="s">
        <v>114</v>
      </c>
      <c r="G2" s="130"/>
      <c r="H2" s="130"/>
      <c r="I2" s="130"/>
      <c r="J2" s="130"/>
      <c r="K2" s="130"/>
      <c r="L2" s="130"/>
      <c r="M2" s="130"/>
      <c r="N2" s="130"/>
      <c r="O2" s="130"/>
      <c r="P2" s="131"/>
      <c r="R2" s="132" t="s">
        <v>51</v>
      </c>
      <c r="S2" s="132"/>
      <c r="T2" s="133"/>
      <c r="U2" s="134"/>
      <c r="V2" s="134"/>
      <c r="W2" s="135"/>
      <c r="X2" s="52"/>
      <c r="Y2" s="136" t="e">
        <f>IF(#REF!="","Select [Depertment Category]",HYPERLINK("mailto:"&amp;AJ19&amp;"?subject="&amp;AI15&amp;" &amp;body="&amp;AI16&amp;" "&amp;"",AI17))</f>
        <v>#REF!</v>
      </c>
      <c r="Z2" s="137"/>
      <c r="AA2" s="138"/>
      <c r="AB2" s="139" t="s">
        <v>83</v>
      </c>
      <c r="AC2" s="139"/>
      <c r="AD2" s="139"/>
      <c r="AE2" s="139"/>
      <c r="AF2" s="139"/>
      <c r="AG2" s="139"/>
    </row>
    <row r="3" spans="2:36" ht="6.75" customHeight="1"/>
    <row r="4" spans="2:36" ht="6.75" customHeight="1">
      <c r="B4" s="82"/>
      <c r="C4" s="140"/>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82"/>
    </row>
    <row r="5" spans="2:36">
      <c r="B5" s="82"/>
      <c r="C5" s="140" t="s">
        <v>89</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82"/>
    </row>
    <row r="6" spans="2:36" ht="41.25" customHeight="1">
      <c r="B6" s="82"/>
      <c r="C6" s="141" t="str">
        <f>F2</f>
        <v>Application for Staff ID Card
(Part-Time Staff Members)</v>
      </c>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82"/>
    </row>
    <row r="7" spans="2:36" ht="13.5" customHeight="1">
      <c r="B7" s="82"/>
      <c r="C7" s="7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H7" s="51" t="s">
        <v>106</v>
      </c>
      <c r="AI7" s="49" t="s">
        <v>46</v>
      </c>
    </row>
    <row r="8" spans="2:36" ht="14.25" customHeight="1">
      <c r="B8" s="82"/>
      <c r="C8" s="142" t="s">
        <v>52</v>
      </c>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82"/>
      <c r="AH8" s="51" t="s">
        <v>90</v>
      </c>
      <c r="AI8" s="49" t="s">
        <v>46</v>
      </c>
    </row>
    <row r="9" spans="2:36" ht="13.5" customHeight="1">
      <c r="B9" s="82"/>
      <c r="C9" s="140" t="str">
        <f>"Date：　　"&amp;IF(T2="","",TEXT(T2,"yyyy/MM/DD"))</f>
        <v>Date：　　</v>
      </c>
      <c r="D9" s="140"/>
      <c r="E9" s="140"/>
      <c r="F9" s="140"/>
      <c r="G9" s="140"/>
      <c r="H9" s="140"/>
      <c r="I9" s="140"/>
      <c r="J9" s="140"/>
      <c r="K9" s="140"/>
      <c r="L9" s="140"/>
      <c r="M9" s="140"/>
      <c r="N9" s="140"/>
      <c r="O9" s="140"/>
      <c r="P9" s="140"/>
      <c r="Q9" s="140"/>
      <c r="R9" s="140"/>
      <c r="S9" s="140"/>
      <c r="T9" s="140"/>
      <c r="U9" s="140"/>
      <c r="V9" s="140"/>
      <c r="W9" s="140"/>
      <c r="X9" s="140"/>
      <c r="Y9" s="140"/>
      <c r="Z9" s="140"/>
      <c r="AA9" s="140"/>
      <c r="AB9" s="72"/>
      <c r="AC9" s="72"/>
      <c r="AD9" s="72"/>
      <c r="AE9" s="82"/>
      <c r="AH9" s="51" t="s">
        <v>70</v>
      </c>
      <c r="AI9" s="49" t="s">
        <v>47</v>
      </c>
    </row>
    <row r="10" spans="2:36" ht="54">
      <c r="B10" s="82"/>
      <c r="C10" s="73"/>
      <c r="D10" s="82"/>
      <c r="E10" s="82"/>
      <c r="F10" s="82"/>
      <c r="G10" s="82"/>
      <c r="H10" s="82"/>
      <c r="I10" s="82"/>
      <c r="J10" s="82"/>
      <c r="K10" s="82"/>
      <c r="L10" s="82"/>
      <c r="M10" s="82"/>
      <c r="N10" s="82"/>
      <c r="O10" s="82"/>
      <c r="P10" s="82"/>
      <c r="Q10" s="82"/>
      <c r="R10" s="82"/>
      <c r="S10" s="82"/>
      <c r="T10" s="82"/>
      <c r="U10" s="82"/>
      <c r="V10" s="82"/>
      <c r="W10" s="82"/>
      <c r="X10" s="82"/>
      <c r="Y10" s="82"/>
      <c r="Z10" s="74"/>
      <c r="AA10" s="82"/>
      <c r="AB10" s="82"/>
      <c r="AC10" s="82"/>
      <c r="AD10" s="82"/>
      <c r="AE10" s="82"/>
      <c r="AH10" s="51" t="s">
        <v>91</v>
      </c>
      <c r="AI10" s="49" t="s">
        <v>47</v>
      </c>
    </row>
    <row r="11" spans="2:36">
      <c r="B11" s="82"/>
      <c r="C11" s="75"/>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H11" s="49" t="s">
        <v>28</v>
      </c>
      <c r="AI11" s="49" t="s">
        <v>48</v>
      </c>
    </row>
    <row r="12" spans="2:36">
      <c r="B12" s="82"/>
      <c r="C12" s="76"/>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H12" s="49" t="s">
        <v>29</v>
      </c>
      <c r="AI12" s="49" t="s">
        <v>48</v>
      </c>
    </row>
    <row r="13" spans="2:36">
      <c r="B13" s="82"/>
      <c r="C13" s="77"/>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row>
    <row r="14" spans="2:36">
      <c r="B14" s="82"/>
      <c r="C14" s="73"/>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row>
    <row r="15" spans="2:36">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H15" s="49" t="s">
        <v>35</v>
      </c>
      <c r="AI15" s="49" t="str">
        <f>"（提出）職員証発行申請書 "&amp;IF(COUNTIF(F2,"Reissue*"),"更新",TEXT(L25,"m/d")&amp;"採用")</f>
        <v>（提出）職員証発行申請書 1/0採用</v>
      </c>
    </row>
    <row r="16" spans="2:36">
      <c r="B16" s="82"/>
      <c r="C16" s="125"/>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82"/>
      <c r="AH16" s="49" t="s">
        <v>36</v>
      </c>
      <c r="AI16" s="49" t="s">
        <v>84</v>
      </c>
      <c r="AJ16" s="53"/>
    </row>
    <row r="17" spans="2:36" ht="3.75" customHeight="1">
      <c r="B17" s="82"/>
      <c r="C17" s="125"/>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82"/>
      <c r="AH17" s="54" t="s">
        <v>37</v>
      </c>
      <c r="AI17" s="54" t="str">
        <f>"Click to Send"</f>
        <v>Click to Send</v>
      </c>
      <c r="AJ17" s="54"/>
    </row>
    <row r="18" spans="2:36" ht="6" customHeight="1">
      <c r="B18" s="82"/>
      <c r="C18" s="78"/>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H18" s="56" t="s">
        <v>31</v>
      </c>
      <c r="AI18" s="56" t="s">
        <v>30</v>
      </c>
      <c r="AJ18" s="56" t="s">
        <v>32</v>
      </c>
    </row>
    <row r="19" spans="2:36" ht="4.5" customHeight="1">
      <c r="B19" s="82"/>
      <c r="C19" s="77"/>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H19" s="56" t="s">
        <v>33</v>
      </c>
      <c r="AI19" s="56" t="s">
        <v>34</v>
      </c>
      <c r="AJ19" s="56" t="e">
        <f>VLOOKUP(#REF!,送付先!C3:E23,2,FALSE)</f>
        <v>#REF!</v>
      </c>
    </row>
    <row r="20" spans="2:36" hidden="1">
      <c r="B20" s="82"/>
      <c r="C20" s="144"/>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82"/>
    </row>
    <row r="21" spans="2:36" hidden="1">
      <c r="B21" s="82"/>
      <c r="C21" s="125"/>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82"/>
    </row>
    <row r="22" spans="2:36">
      <c r="B22" s="82"/>
      <c r="C22" s="145"/>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82"/>
    </row>
    <row r="23" spans="2:36" ht="60" customHeight="1">
      <c r="C23" s="146" t="s">
        <v>109</v>
      </c>
      <c r="D23" s="147"/>
      <c r="E23" s="147"/>
      <c r="F23" s="147"/>
      <c r="G23" s="147"/>
      <c r="H23" s="147"/>
      <c r="I23" s="147"/>
      <c r="J23" s="147"/>
      <c r="K23" s="148"/>
      <c r="L23" s="149"/>
      <c r="M23" s="150"/>
      <c r="N23" s="150"/>
      <c r="O23" s="150"/>
      <c r="P23" s="150"/>
      <c r="Q23" s="150"/>
      <c r="R23" s="150"/>
      <c r="S23" s="151"/>
      <c r="T23" s="152" t="s">
        <v>80</v>
      </c>
      <c r="U23" s="152"/>
      <c r="V23" s="152"/>
      <c r="W23" s="152"/>
      <c r="X23" s="153"/>
      <c r="Y23" s="154"/>
      <c r="Z23" s="154"/>
      <c r="AA23" s="154"/>
      <c r="AB23" s="154"/>
      <c r="AC23" s="154"/>
      <c r="AD23" s="155"/>
    </row>
    <row r="24" spans="2:36" ht="67.5" customHeight="1">
      <c r="C24" s="122" t="s">
        <v>111</v>
      </c>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4"/>
    </row>
    <row r="25" spans="2:36" ht="20.100000000000001" customHeight="1">
      <c r="C25" s="156" t="s">
        <v>54</v>
      </c>
      <c r="D25" s="157"/>
      <c r="E25" s="157"/>
      <c r="F25" s="157"/>
      <c r="G25" s="157"/>
      <c r="H25" s="157"/>
      <c r="I25" s="157"/>
      <c r="J25" s="157"/>
      <c r="K25" s="158"/>
      <c r="L25" s="159"/>
      <c r="M25" s="159"/>
      <c r="N25" s="159"/>
      <c r="O25" s="159"/>
      <c r="P25" s="159"/>
      <c r="Q25" s="159"/>
      <c r="R25" s="160"/>
      <c r="S25" s="161" t="s">
        <v>3</v>
      </c>
      <c r="T25" s="162"/>
      <c r="U25" s="163"/>
      <c r="V25" s="159"/>
      <c r="W25" s="159"/>
      <c r="X25" s="159"/>
      <c r="Y25" s="159"/>
      <c r="Z25" s="159"/>
      <c r="AA25" s="159"/>
      <c r="AB25" s="159"/>
      <c r="AC25" s="159"/>
      <c r="AD25" s="164"/>
    </row>
    <row r="26" spans="2:36" ht="33" customHeight="1">
      <c r="C26" s="165" t="s">
        <v>108</v>
      </c>
      <c r="D26" s="166"/>
      <c r="E26" s="166"/>
      <c r="F26" s="166"/>
      <c r="G26" s="166"/>
      <c r="H26" s="166"/>
      <c r="I26" s="166"/>
      <c r="J26" s="166"/>
      <c r="K26" s="167"/>
      <c r="L26" s="168"/>
      <c r="M26" s="168"/>
      <c r="N26" s="168"/>
      <c r="O26" s="168"/>
      <c r="P26" s="168"/>
      <c r="Q26" s="168"/>
      <c r="R26" s="168"/>
      <c r="S26" s="168"/>
      <c r="T26" s="168"/>
      <c r="U26" s="168"/>
      <c r="V26" s="168"/>
      <c r="W26" s="168"/>
      <c r="X26" s="168"/>
      <c r="Y26" s="168"/>
      <c r="Z26" s="168"/>
      <c r="AA26" s="168"/>
      <c r="AB26" s="168"/>
      <c r="AC26" s="168"/>
      <c r="AD26" s="169"/>
      <c r="AH26" s="57" t="s">
        <v>41</v>
      </c>
      <c r="AI26" s="57" t="s">
        <v>41</v>
      </c>
    </row>
    <row r="27" spans="2:36" ht="33" customHeight="1">
      <c r="C27" s="170" t="s">
        <v>102</v>
      </c>
      <c r="D27" s="171"/>
      <c r="E27" s="171"/>
      <c r="F27" s="171"/>
      <c r="G27" s="171"/>
      <c r="H27" s="171"/>
      <c r="I27" s="171"/>
      <c r="J27" s="171"/>
      <c r="K27" s="172"/>
      <c r="L27" s="168"/>
      <c r="M27" s="168"/>
      <c r="N27" s="168"/>
      <c r="O27" s="168"/>
      <c r="P27" s="168"/>
      <c r="Q27" s="168"/>
      <c r="R27" s="168"/>
      <c r="S27" s="168"/>
      <c r="T27" s="168"/>
      <c r="U27" s="168"/>
      <c r="V27" s="168"/>
      <c r="W27" s="168"/>
      <c r="X27" s="168"/>
      <c r="Y27" s="168"/>
      <c r="Z27" s="168"/>
      <c r="AA27" s="168"/>
      <c r="AB27" s="168"/>
      <c r="AC27" s="168"/>
      <c r="AD27" s="169"/>
      <c r="AH27" s="56" t="s">
        <v>38</v>
      </c>
    </row>
    <row r="28" spans="2:36" ht="27" customHeight="1">
      <c r="C28" s="173" t="s">
        <v>105</v>
      </c>
      <c r="D28" s="174"/>
      <c r="E28" s="174"/>
      <c r="F28" s="174"/>
      <c r="G28" s="174"/>
      <c r="H28" s="174"/>
      <c r="I28" s="174"/>
      <c r="J28" s="174"/>
      <c r="K28" s="175"/>
      <c r="L28" s="176"/>
      <c r="M28" s="177"/>
      <c r="N28" s="177"/>
      <c r="O28" s="177"/>
      <c r="P28" s="177"/>
      <c r="Q28" s="177"/>
      <c r="R28" s="177"/>
      <c r="S28" s="177"/>
      <c r="T28" s="177"/>
      <c r="U28" s="177"/>
      <c r="V28" s="177"/>
      <c r="W28" s="177"/>
      <c r="X28" s="177"/>
      <c r="Y28" s="177"/>
      <c r="Z28" s="177"/>
      <c r="AA28" s="177"/>
      <c r="AB28" s="177"/>
      <c r="AC28" s="177"/>
      <c r="AD28" s="178"/>
      <c r="AH28" s="56" t="s">
        <v>73</v>
      </c>
      <c r="AI28" s="56" t="s">
        <v>39</v>
      </c>
      <c r="AJ28" s="56"/>
    </row>
    <row r="29" spans="2:36" ht="20.100000000000001" customHeight="1">
      <c r="C29" s="146" t="s">
        <v>55</v>
      </c>
      <c r="D29" s="147"/>
      <c r="E29" s="147"/>
      <c r="F29" s="147"/>
      <c r="G29" s="147"/>
      <c r="H29" s="147"/>
      <c r="I29" s="147"/>
      <c r="J29" s="147"/>
      <c r="K29" s="148"/>
      <c r="L29" s="159"/>
      <c r="M29" s="159"/>
      <c r="N29" s="159"/>
      <c r="O29" s="159"/>
      <c r="P29" s="159"/>
      <c r="Q29" s="159"/>
      <c r="R29" s="159"/>
      <c r="S29" s="159"/>
      <c r="T29" s="159"/>
      <c r="U29" s="159"/>
      <c r="V29" s="164"/>
      <c r="W29" s="179" t="s">
        <v>56</v>
      </c>
      <c r="X29" s="180"/>
      <c r="Y29" s="180"/>
      <c r="Z29" s="181"/>
      <c r="AA29" s="168"/>
      <c r="AB29" s="168"/>
      <c r="AC29" s="168"/>
      <c r="AD29" s="169"/>
      <c r="AH29" s="56" t="s">
        <v>74</v>
      </c>
      <c r="AI29" s="56" t="s">
        <v>72</v>
      </c>
      <c r="AJ29" s="56"/>
    </row>
    <row r="30" spans="2:36" ht="27.6" customHeight="1">
      <c r="C30" s="156" t="s">
        <v>57</v>
      </c>
      <c r="D30" s="157"/>
      <c r="E30" s="157"/>
      <c r="F30" s="157"/>
      <c r="G30" s="157"/>
      <c r="H30" s="157"/>
      <c r="I30" s="157"/>
      <c r="J30" s="157"/>
      <c r="K30" s="158"/>
      <c r="L30" s="185" t="s">
        <v>59</v>
      </c>
      <c r="M30" s="186"/>
      <c r="N30" s="183"/>
      <c r="O30" s="183"/>
      <c r="P30" s="183"/>
      <c r="Q30" s="183"/>
      <c r="R30" s="183"/>
      <c r="S30" s="183"/>
      <c r="T30" s="183"/>
      <c r="U30" s="184"/>
      <c r="V30" s="173" t="s">
        <v>60</v>
      </c>
      <c r="W30" s="182"/>
      <c r="X30" s="183"/>
      <c r="Y30" s="183"/>
      <c r="Z30" s="183"/>
      <c r="AA30" s="183"/>
      <c r="AB30" s="183"/>
      <c r="AC30" s="183"/>
      <c r="AD30" s="184"/>
      <c r="AG30" s="58"/>
      <c r="AH30" s="56" t="s">
        <v>79</v>
      </c>
      <c r="AI30" s="56" t="s">
        <v>40</v>
      </c>
      <c r="AJ30" s="56"/>
    </row>
    <row r="31" spans="2:36" ht="25.35" customHeight="1">
      <c r="C31" s="146" t="s">
        <v>61</v>
      </c>
      <c r="D31" s="147"/>
      <c r="E31" s="147"/>
      <c r="F31" s="147"/>
      <c r="G31" s="147"/>
      <c r="H31" s="147"/>
      <c r="I31" s="147"/>
      <c r="J31" s="147"/>
      <c r="K31" s="148"/>
      <c r="L31" s="173" t="s">
        <v>59</v>
      </c>
      <c r="M31" s="182"/>
      <c r="N31" s="183"/>
      <c r="O31" s="183"/>
      <c r="P31" s="183"/>
      <c r="Q31" s="183"/>
      <c r="R31" s="183"/>
      <c r="S31" s="183"/>
      <c r="T31" s="183"/>
      <c r="U31" s="184"/>
      <c r="V31" s="173" t="s">
        <v>0</v>
      </c>
      <c r="W31" s="182"/>
      <c r="X31" s="183"/>
      <c r="Y31" s="183"/>
      <c r="Z31" s="183"/>
      <c r="AA31" s="183"/>
      <c r="AB31" s="183"/>
      <c r="AC31" s="183"/>
      <c r="AD31" s="184"/>
      <c r="AG31" s="79" t="s">
        <v>85</v>
      </c>
      <c r="AH31" s="56" t="s">
        <v>75</v>
      </c>
      <c r="AI31" s="56" t="s">
        <v>42</v>
      </c>
      <c r="AJ31" s="56"/>
    </row>
    <row r="32" spans="2:36" ht="25.15" customHeight="1">
      <c r="C32" s="146" t="s">
        <v>62</v>
      </c>
      <c r="D32" s="147"/>
      <c r="E32" s="147"/>
      <c r="F32" s="147"/>
      <c r="G32" s="147"/>
      <c r="H32" s="147"/>
      <c r="I32" s="147"/>
      <c r="J32" s="147"/>
      <c r="K32" s="148"/>
      <c r="L32" s="173" t="s">
        <v>58</v>
      </c>
      <c r="M32" s="182"/>
      <c r="N32" s="150"/>
      <c r="O32" s="150"/>
      <c r="P32" s="150"/>
      <c r="Q32" s="150"/>
      <c r="R32" s="150"/>
      <c r="S32" s="150"/>
      <c r="T32" s="150"/>
      <c r="U32" s="151"/>
      <c r="V32" s="173" t="s">
        <v>0</v>
      </c>
      <c r="W32" s="182"/>
      <c r="X32" s="150"/>
      <c r="Y32" s="150"/>
      <c r="Z32" s="150"/>
      <c r="AA32" s="150"/>
      <c r="AB32" s="150"/>
      <c r="AC32" s="150"/>
      <c r="AD32" s="151"/>
      <c r="AF32" s="59" t="s">
        <v>27</v>
      </c>
      <c r="AG32" s="83" t="str">
        <f>IF(L33="",N30&amp;" "&amp;X30,"")</f>
        <v xml:space="preserve"> </v>
      </c>
      <c r="AH32" s="56" t="s">
        <v>76</v>
      </c>
      <c r="AI32" s="56" t="s">
        <v>44</v>
      </c>
      <c r="AJ32" s="56"/>
    </row>
    <row r="33" spans="3:36" ht="27.75" customHeight="1">
      <c r="C33" s="146" t="s">
        <v>71</v>
      </c>
      <c r="D33" s="147"/>
      <c r="E33" s="147"/>
      <c r="F33" s="147"/>
      <c r="G33" s="147"/>
      <c r="H33" s="147"/>
      <c r="I33" s="147"/>
      <c r="J33" s="147"/>
      <c r="K33" s="148"/>
      <c r="L33" s="203"/>
      <c r="M33" s="204"/>
      <c r="N33" s="204"/>
      <c r="O33" s="204"/>
      <c r="P33" s="204"/>
      <c r="Q33" s="204"/>
      <c r="R33" s="205"/>
      <c r="S33" s="206"/>
      <c r="T33" s="204"/>
      <c r="U33" s="204"/>
      <c r="V33" s="204"/>
      <c r="W33" s="204"/>
      <c r="X33" s="204"/>
      <c r="Y33" s="205"/>
      <c r="Z33" s="204"/>
      <c r="AA33" s="204"/>
      <c r="AB33" s="204"/>
      <c r="AC33" s="204"/>
      <c r="AD33" s="207"/>
      <c r="AH33" s="56" t="s">
        <v>77</v>
      </c>
      <c r="AI33" s="56" t="s">
        <v>43</v>
      </c>
      <c r="AJ33" s="56"/>
    </row>
    <row r="34" spans="3:36" ht="13.5" customHeight="1">
      <c r="C34" s="146"/>
      <c r="D34" s="147"/>
      <c r="E34" s="147"/>
      <c r="F34" s="147"/>
      <c r="G34" s="147"/>
      <c r="H34" s="147"/>
      <c r="I34" s="147"/>
      <c r="J34" s="147"/>
      <c r="K34" s="148"/>
      <c r="L34" s="208" t="s">
        <v>4</v>
      </c>
      <c r="M34" s="197"/>
      <c r="N34" s="197"/>
      <c r="O34" s="197"/>
      <c r="P34" s="197"/>
      <c r="Q34" s="197"/>
      <c r="R34" s="198"/>
      <c r="S34" s="196" t="s">
        <v>0</v>
      </c>
      <c r="T34" s="197"/>
      <c r="U34" s="197"/>
      <c r="V34" s="197"/>
      <c r="W34" s="197"/>
      <c r="X34" s="197"/>
      <c r="Y34" s="198"/>
      <c r="Z34" s="197" t="s">
        <v>1</v>
      </c>
      <c r="AA34" s="197"/>
      <c r="AB34" s="197"/>
      <c r="AC34" s="197"/>
      <c r="AD34" s="199"/>
      <c r="AH34" s="56" t="s">
        <v>78</v>
      </c>
      <c r="AI34" s="56" t="s">
        <v>45</v>
      </c>
      <c r="AJ34" s="56"/>
    </row>
    <row r="35" spans="3:36" ht="22.5" customHeight="1">
      <c r="C35" s="146" t="s">
        <v>61</v>
      </c>
      <c r="D35" s="147"/>
      <c r="E35" s="147"/>
      <c r="F35" s="147"/>
      <c r="G35" s="147"/>
      <c r="H35" s="147"/>
      <c r="I35" s="147"/>
      <c r="J35" s="147"/>
      <c r="K35" s="148"/>
      <c r="L35" s="200"/>
      <c r="M35" s="154"/>
      <c r="N35" s="154"/>
      <c r="O35" s="154"/>
      <c r="P35" s="154"/>
      <c r="Q35" s="154"/>
      <c r="R35" s="201"/>
      <c r="S35" s="202"/>
      <c r="T35" s="154"/>
      <c r="U35" s="154"/>
      <c r="V35" s="154"/>
      <c r="W35" s="154"/>
      <c r="X35" s="154"/>
      <c r="Y35" s="201"/>
      <c r="Z35" s="154"/>
      <c r="AA35" s="154"/>
      <c r="AB35" s="154"/>
      <c r="AC35" s="154"/>
      <c r="AD35" s="155"/>
      <c r="AH35" s="56"/>
      <c r="AI35" s="56"/>
      <c r="AJ35" s="56"/>
    </row>
    <row r="36" spans="3:36" ht="17.45" customHeight="1">
      <c r="C36" s="187" t="s">
        <v>64</v>
      </c>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9"/>
      <c r="AG36" s="58"/>
    </row>
    <row r="37" spans="3:36" ht="30.75" customHeight="1">
      <c r="C37" s="187"/>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9"/>
      <c r="AG37" s="80" t="s">
        <v>86</v>
      </c>
    </row>
    <row r="38" spans="3:36" ht="31.9" customHeight="1">
      <c r="C38" s="190"/>
      <c r="D38" s="191"/>
      <c r="E38" s="191"/>
      <c r="F38" s="191"/>
      <c r="G38" s="191"/>
      <c r="H38" s="191"/>
      <c r="I38" s="191"/>
      <c r="J38" s="191"/>
      <c r="K38" s="191"/>
      <c r="L38" s="191"/>
      <c r="M38" s="60"/>
      <c r="N38" s="61"/>
      <c r="O38" s="61"/>
      <c r="P38" s="61"/>
      <c r="Q38" s="61"/>
      <c r="R38" s="61"/>
      <c r="S38" s="61"/>
      <c r="T38" s="61"/>
      <c r="U38" s="61"/>
      <c r="V38" s="61"/>
      <c r="W38" s="61"/>
      <c r="X38" s="61"/>
      <c r="Y38" s="61"/>
      <c r="Z38" s="61"/>
      <c r="AA38" s="61"/>
      <c r="AB38" s="61"/>
      <c r="AC38" s="61"/>
      <c r="AD38" s="61"/>
      <c r="AF38" s="59" t="s">
        <v>27</v>
      </c>
      <c r="AG38" s="81" t="str">
        <f>M38&amp;N38&amp;O38&amp;P38&amp;Q38&amp;R38&amp;S38&amp;T38&amp;U38&amp;V38&amp;W38&amp;X38&amp;Y38&amp;Z38&amp;AA38&amp;AB38&amp;AC38&amp;AD38</f>
        <v/>
      </c>
    </row>
    <row r="39" spans="3:36" s="62" customFormat="1" ht="19.5" customHeight="1">
      <c r="C39" s="63"/>
      <c r="D39" s="63"/>
      <c r="E39" s="63"/>
      <c r="F39" s="63"/>
      <c r="G39" s="63"/>
      <c r="H39" s="63"/>
      <c r="I39" s="63"/>
      <c r="J39" s="63"/>
      <c r="K39" s="63"/>
      <c r="L39" s="63"/>
      <c r="M39" s="64">
        <v>1</v>
      </c>
      <c r="N39" s="64">
        <v>2</v>
      </c>
      <c r="O39" s="64">
        <v>3</v>
      </c>
      <c r="P39" s="64">
        <v>4</v>
      </c>
      <c r="Q39" s="64">
        <v>5</v>
      </c>
      <c r="R39" s="64">
        <v>6</v>
      </c>
      <c r="S39" s="64">
        <v>7</v>
      </c>
      <c r="T39" s="64">
        <v>8</v>
      </c>
      <c r="U39" s="64">
        <v>9</v>
      </c>
      <c r="V39" s="64">
        <v>10</v>
      </c>
      <c r="W39" s="64">
        <v>11</v>
      </c>
      <c r="X39" s="64">
        <v>12</v>
      </c>
      <c r="Y39" s="64">
        <v>13</v>
      </c>
      <c r="Z39" s="64">
        <v>14</v>
      </c>
      <c r="AA39" s="64">
        <v>15</v>
      </c>
      <c r="AB39" s="64">
        <v>16</v>
      </c>
      <c r="AC39" s="64">
        <v>17</v>
      </c>
      <c r="AD39" s="64">
        <v>18</v>
      </c>
    </row>
    <row r="40" spans="3:36" s="50" customFormat="1" ht="22.5" customHeight="1">
      <c r="C40" s="192" t="s">
        <v>65</v>
      </c>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row>
    <row r="41" spans="3:36" s="50" customFormat="1" ht="30.75" customHeight="1">
      <c r="C41" s="194" t="s">
        <v>66</v>
      </c>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row>
    <row r="42" spans="3:36" s="50" customFormat="1" ht="6" customHeight="1">
      <c r="C42" s="65" t="s">
        <v>2</v>
      </c>
    </row>
    <row r="43" spans="3:36" ht="27.75" customHeight="1">
      <c r="C43" s="221" t="s">
        <v>67</v>
      </c>
      <c r="D43" s="221"/>
      <c r="E43" s="221"/>
      <c r="F43" s="221"/>
      <c r="G43" s="221"/>
      <c r="H43" s="222"/>
      <c r="I43" s="222"/>
      <c r="J43" s="222"/>
      <c r="K43" s="222"/>
      <c r="L43" s="222"/>
      <c r="M43" s="222"/>
      <c r="N43" s="222"/>
      <c r="O43" s="223" t="s">
        <v>68</v>
      </c>
      <c r="P43" s="223"/>
      <c r="Q43" s="223"/>
      <c r="R43" s="223"/>
      <c r="S43" s="223"/>
      <c r="T43" s="223"/>
      <c r="U43" s="223"/>
      <c r="V43" s="223"/>
      <c r="W43" s="223"/>
      <c r="X43" s="222"/>
      <c r="Y43" s="222"/>
      <c r="Z43" s="222"/>
      <c r="AA43" s="222"/>
      <c r="AB43" s="222"/>
      <c r="AC43" s="222"/>
      <c r="AD43" s="222"/>
    </row>
    <row r="44" spans="3:36" s="50" customFormat="1" ht="5.25" customHeight="1">
      <c r="C44" s="55"/>
    </row>
    <row r="45" spans="3:36" ht="26.25" customHeight="1">
      <c r="C45" s="209" t="s">
        <v>69</v>
      </c>
      <c r="D45" s="209"/>
      <c r="E45" s="209"/>
      <c r="F45" s="209"/>
      <c r="G45" s="210"/>
      <c r="H45" s="210"/>
      <c r="I45" s="210"/>
      <c r="J45" s="210"/>
      <c r="K45" s="210"/>
      <c r="L45" s="211" t="s">
        <v>103</v>
      </c>
      <c r="M45" s="211"/>
      <c r="N45" s="211"/>
      <c r="O45" s="211"/>
      <c r="P45" s="211"/>
      <c r="Q45" s="212"/>
      <c r="R45" s="212"/>
      <c r="S45" s="212"/>
      <c r="T45" s="212"/>
      <c r="U45" s="212"/>
      <c r="V45" s="212"/>
      <c r="W45" s="212"/>
      <c r="X45" s="212"/>
      <c r="Y45" s="212"/>
      <c r="Z45" s="212"/>
      <c r="AA45" s="212"/>
      <c r="AB45" s="212"/>
      <c r="AC45" s="212"/>
      <c r="AD45" s="212"/>
    </row>
    <row r="46" spans="3:36" s="50" customFormat="1" ht="9" customHeight="1">
      <c r="C46" s="55"/>
    </row>
    <row r="48" spans="3:36" ht="18">
      <c r="C48" s="66"/>
      <c r="D48" s="67"/>
      <c r="Q48" s="68"/>
      <c r="R48" s="68" t="s">
        <v>82</v>
      </c>
    </row>
    <row r="49" spans="3:4">
      <c r="C49" s="66"/>
      <c r="D49" s="67"/>
    </row>
    <row r="50" spans="3:4">
      <c r="C50" s="66"/>
    </row>
    <row r="51" spans="3:4">
      <c r="C51" s="66"/>
    </row>
    <row r="52" spans="3:4">
      <c r="C52" s="66"/>
    </row>
    <row r="53" spans="3:4">
      <c r="C53" s="66"/>
      <c r="D53" s="53"/>
    </row>
    <row r="54" spans="3:4">
      <c r="C54" s="66"/>
      <c r="D54" s="69"/>
    </row>
    <row r="55" spans="3:4">
      <c r="D55" s="53"/>
    </row>
  </sheetData>
  <sheetProtection selectLockedCells="1"/>
  <mergeCells count="73">
    <mergeCell ref="C45:F45"/>
    <mergeCell ref="G45:K45"/>
    <mergeCell ref="L45:P45"/>
    <mergeCell ref="Q45:AD45"/>
    <mergeCell ref="C36:AD37"/>
    <mergeCell ref="C38:L38"/>
    <mergeCell ref="C40:AD40"/>
    <mergeCell ref="C41:AD41"/>
    <mergeCell ref="C43:G43"/>
    <mergeCell ref="H43:N43"/>
    <mergeCell ref="O43:W43"/>
    <mergeCell ref="X43:AD43"/>
    <mergeCell ref="S34:Y34"/>
    <mergeCell ref="Z34:AD34"/>
    <mergeCell ref="C35:K35"/>
    <mergeCell ref="L35:R35"/>
    <mergeCell ref="S35:Y35"/>
    <mergeCell ref="Z35:AD35"/>
    <mergeCell ref="C33:K34"/>
    <mergeCell ref="L33:R33"/>
    <mergeCell ref="S33:Y33"/>
    <mergeCell ref="Z33:AD33"/>
    <mergeCell ref="L34:R34"/>
    <mergeCell ref="C32:K32"/>
    <mergeCell ref="L32:M32"/>
    <mergeCell ref="N32:U32"/>
    <mergeCell ref="V32:W32"/>
    <mergeCell ref="X32:AD32"/>
    <mergeCell ref="C30:K30"/>
    <mergeCell ref="L30:M30"/>
    <mergeCell ref="N30:U30"/>
    <mergeCell ref="V30:W30"/>
    <mergeCell ref="X30:AD30"/>
    <mergeCell ref="C31:K31"/>
    <mergeCell ref="L31:M31"/>
    <mergeCell ref="N31:U31"/>
    <mergeCell ref="V31:W31"/>
    <mergeCell ref="X31:AD31"/>
    <mergeCell ref="C28:K28"/>
    <mergeCell ref="L28:AD28"/>
    <mergeCell ref="C29:K29"/>
    <mergeCell ref="L29:V29"/>
    <mergeCell ref="W29:Z29"/>
    <mergeCell ref="AA29:AD29"/>
    <mergeCell ref="C26:K26"/>
    <mergeCell ref="L26:AD26"/>
    <mergeCell ref="C27:K27"/>
    <mergeCell ref="L27:AD27"/>
    <mergeCell ref="C25:K25"/>
    <mergeCell ref="L25:R25"/>
    <mergeCell ref="S25:U25"/>
    <mergeCell ref="V25:AD25"/>
    <mergeCell ref="C22:AD22"/>
    <mergeCell ref="C23:K23"/>
    <mergeCell ref="L23:S23"/>
    <mergeCell ref="T23:X23"/>
    <mergeCell ref="Y23:AD23"/>
    <mergeCell ref="C24:AD24"/>
    <mergeCell ref="C16:AD16"/>
    <mergeCell ref="B2:D2"/>
    <mergeCell ref="F2:P2"/>
    <mergeCell ref="R2:S2"/>
    <mergeCell ref="T2:W2"/>
    <mergeCell ref="Y2:AA2"/>
    <mergeCell ref="AB2:AG2"/>
    <mergeCell ref="C4:AD4"/>
    <mergeCell ref="C5:AD5"/>
    <mergeCell ref="C6:AD6"/>
    <mergeCell ref="C8:AD8"/>
    <mergeCell ref="C9:AA9"/>
    <mergeCell ref="C17:AD17"/>
    <mergeCell ref="C20:AD20"/>
    <mergeCell ref="C21:AD21"/>
  </mergeCells>
  <phoneticPr fontId="30"/>
  <conditionalFormatting sqref="C36:AD37">
    <cfRule type="expression" dxfId="33" priority="6">
      <formula>$L$33&lt;&gt;""</formula>
    </cfRule>
  </conditionalFormatting>
  <conditionalFormatting sqref="C45:F45 L45:P45">
    <cfRule type="expression" dxfId="32" priority="1">
      <formula>$F$2="Application for Staff ID Card"&amp;CHAR(10)&amp;"(Part-Time Staff Members)"</formula>
    </cfRule>
    <cfRule type="expression" dxfId="31" priority="4">
      <formula>$F$2="Reissue application for Staff ID Card"&amp;CHAR(10)&amp;"(Full-Time Staff Members)"</formula>
    </cfRule>
  </conditionalFormatting>
  <conditionalFormatting sqref="V25:AD25">
    <cfRule type="expression" dxfId="30" priority="3">
      <formula>$F$2="Application for Staff ID Card"&amp;CHAR(10)&amp;"(Full-Time Staff Members)"</formula>
    </cfRule>
  </conditionalFormatting>
  <conditionalFormatting sqref="C25:AD25 C29:AD29 C32:AD32 C35:AD35 C45:AD45">
    <cfRule type="expression" dxfId="29" priority="2">
      <formula>$F$2="Reissue application for Staff ID Card"&amp;CHAR(10)&amp;"(Full-Time Staff Members)"</formula>
    </cfRule>
    <cfRule type="expression" dxfId="28" priority="5">
      <formula>$F$2="Reissue application for Staff ID Card"&amp;CHAR(10)&amp;"(Part-Time Staff Members)"</formula>
    </cfRule>
  </conditionalFormatting>
  <dataValidations count="4">
    <dataValidation type="list" allowBlank="1" showInputMessage="1" sqref="F2:P2" xr:uid="{00000000-0002-0000-0100-000000000000}">
      <formula1>$AH$7:$AH$10</formula1>
    </dataValidation>
    <dataValidation type="list" allowBlank="1" showInputMessage="1" showErrorMessage="1" sqref="G45:K45" xr:uid="{00000000-0002-0000-0100-000001000000}">
      <formula1>"Lost,Breakage,Extension of term,Changing one's family name,Others"</formula1>
    </dataValidation>
    <dataValidation type="list" allowBlank="1" showInputMessage="1" sqref="Y23:AD23" xr:uid="{00000000-0002-0000-0100-000002000000}">
      <formula1>"Ookayama,Suzukakedai,(Tamachi)※"</formula1>
    </dataValidation>
    <dataValidation type="list" allowBlank="1" showInputMessage="1" sqref="AA29:AD29" xr:uid="{00000000-0002-0000-0100-000003000000}">
      <formula1>"Male,Female, ,"</formula1>
    </dataValidation>
  </dataValidations>
  <pageMargins left="0.75" right="0.75" top="0.48" bottom="0.3" header="0.32" footer="0.17"/>
  <pageSetup paperSize="9" scale="9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56"/>
  <sheetViews>
    <sheetView tabSelected="1" view="pageBreakPreview" zoomScaleNormal="100" zoomScaleSheetLayoutView="100" workbookViewId="0">
      <pane ySplit="3" topLeftCell="A4" activePane="bottomLeft" state="frozen"/>
      <selection activeCell="AR2" sqref="AR2"/>
      <selection pane="bottomLeft" activeCell="AG11" sqref="AG11"/>
    </sheetView>
  </sheetViews>
  <sheetFormatPr defaultRowHeight="13.5"/>
  <cols>
    <col min="1" max="1" width="1.375" style="49" customWidth="1"/>
    <col min="2" max="2" width="1.875" style="50" customWidth="1"/>
    <col min="3" max="30" width="3.125" style="49" customWidth="1"/>
    <col min="31" max="31" width="1.375" style="50" customWidth="1"/>
    <col min="32" max="32" width="3.125" style="49" customWidth="1"/>
    <col min="33" max="33" width="53.5" style="49" customWidth="1"/>
    <col min="34" max="34" width="16" style="49" hidden="1" customWidth="1"/>
    <col min="35" max="35" width="8.75" style="49" hidden="1" customWidth="1"/>
    <col min="36" max="36" width="8.375" style="49" hidden="1" customWidth="1"/>
    <col min="37" max="48" width="3.125" style="49" customWidth="1"/>
    <col min="49" max="16384" width="9" style="49"/>
  </cols>
  <sheetData>
    <row r="1" spans="2:36" ht="6.75" customHeight="1" thickBot="1"/>
    <row r="2" spans="2:36" ht="52.5" customHeight="1" thickBot="1">
      <c r="B2" s="127" t="s">
        <v>87</v>
      </c>
      <c r="C2" s="128"/>
      <c r="D2" s="128"/>
      <c r="E2" s="51" t="s">
        <v>88</v>
      </c>
      <c r="F2" s="129" t="s">
        <v>132</v>
      </c>
      <c r="G2" s="130"/>
      <c r="H2" s="130"/>
      <c r="I2" s="130"/>
      <c r="J2" s="130"/>
      <c r="K2" s="130"/>
      <c r="L2" s="130"/>
      <c r="M2" s="130"/>
      <c r="N2" s="130"/>
      <c r="O2" s="130"/>
      <c r="P2" s="131"/>
      <c r="R2" s="132" t="s">
        <v>51</v>
      </c>
      <c r="S2" s="132"/>
      <c r="T2" s="133"/>
      <c r="U2" s="134"/>
      <c r="V2" s="134"/>
      <c r="W2" s="135"/>
      <c r="X2" s="52"/>
      <c r="Y2" s="233" t="s">
        <v>206</v>
      </c>
      <c r="Z2" s="234"/>
      <c r="AA2" s="235"/>
      <c r="AB2" s="139" t="s">
        <v>205</v>
      </c>
      <c r="AC2" s="139"/>
      <c r="AD2" s="139"/>
      <c r="AE2" s="139"/>
      <c r="AF2" s="139"/>
      <c r="AG2" s="139"/>
    </row>
    <row r="3" spans="2:36" ht="27" customHeight="1">
      <c r="D3" s="101" t="s">
        <v>126</v>
      </c>
    </row>
    <row r="4" spans="2:36" ht="6.75" customHeight="1">
      <c r="B4" s="70"/>
      <c r="C4" s="140"/>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70"/>
    </row>
    <row r="5" spans="2:36">
      <c r="B5" s="70"/>
      <c r="C5" s="140" t="s">
        <v>207</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70"/>
    </row>
    <row r="6" spans="2:36" ht="41.25" customHeight="1">
      <c r="B6" s="70"/>
      <c r="C6" s="141" t="str">
        <f>F2</f>
        <v>Application for Staff ID Card
(Regular Staff  Members)</v>
      </c>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70"/>
    </row>
    <row r="7" spans="2:36" ht="13.5" customHeight="1">
      <c r="B7" s="70"/>
      <c r="C7" s="71"/>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H7" s="51" t="s">
        <v>133</v>
      </c>
      <c r="AI7" s="49" t="s">
        <v>46</v>
      </c>
    </row>
    <row r="8" spans="2:36" ht="14.25" customHeight="1">
      <c r="B8" s="70"/>
      <c r="C8" s="142" t="s">
        <v>204</v>
      </c>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70"/>
      <c r="AH8" s="51" t="s">
        <v>135</v>
      </c>
      <c r="AI8" s="49" t="s">
        <v>46</v>
      </c>
    </row>
    <row r="9" spans="2:36" ht="13.5" customHeight="1">
      <c r="B9" s="70"/>
      <c r="C9" s="140" t="str">
        <f>"Date：　　"&amp;IF(T2="","",TEXT(T2,"yyyy/MM/DD"))</f>
        <v>Date：　　</v>
      </c>
      <c r="D9" s="140"/>
      <c r="E9" s="140"/>
      <c r="F9" s="140"/>
      <c r="G9" s="140"/>
      <c r="H9" s="140"/>
      <c r="I9" s="140"/>
      <c r="J9" s="140"/>
      <c r="K9" s="140"/>
      <c r="L9" s="140"/>
      <c r="M9" s="140"/>
      <c r="N9" s="140"/>
      <c r="O9" s="140"/>
      <c r="P9" s="140"/>
      <c r="Q9" s="140"/>
      <c r="R9" s="140"/>
      <c r="S9" s="140"/>
      <c r="T9" s="140"/>
      <c r="U9" s="140"/>
      <c r="V9" s="140"/>
      <c r="W9" s="140"/>
      <c r="X9" s="140"/>
      <c r="Y9" s="140"/>
      <c r="Z9" s="140"/>
      <c r="AA9" s="140"/>
      <c r="AB9" s="72"/>
      <c r="AC9" s="72"/>
      <c r="AD9" s="72"/>
      <c r="AE9" s="70"/>
      <c r="AH9" s="51" t="s">
        <v>139</v>
      </c>
      <c r="AI9" s="49" t="s">
        <v>47</v>
      </c>
    </row>
    <row r="10" spans="2:36" ht="54">
      <c r="B10" s="70"/>
      <c r="C10" s="73"/>
      <c r="D10" s="70"/>
      <c r="E10" s="70"/>
      <c r="F10" s="70"/>
      <c r="G10" s="70"/>
      <c r="H10" s="70"/>
      <c r="I10" s="70"/>
      <c r="J10" s="70"/>
      <c r="K10" s="70"/>
      <c r="L10" s="70"/>
      <c r="M10" s="70"/>
      <c r="N10" s="70"/>
      <c r="O10" s="70"/>
      <c r="P10" s="70"/>
      <c r="Q10" s="70"/>
      <c r="R10" s="70"/>
      <c r="S10" s="70"/>
      <c r="T10" s="70"/>
      <c r="U10" s="70"/>
      <c r="V10" s="70"/>
      <c r="W10" s="70"/>
      <c r="X10" s="70"/>
      <c r="Y10" s="70"/>
      <c r="Z10" s="74"/>
      <c r="AA10" s="70"/>
      <c r="AB10" s="70"/>
      <c r="AC10" s="70"/>
      <c r="AD10" s="70"/>
      <c r="AE10" s="70"/>
      <c r="AH10" s="51" t="s">
        <v>137</v>
      </c>
      <c r="AI10" s="49" t="s">
        <v>47</v>
      </c>
    </row>
    <row r="11" spans="2:36">
      <c r="B11" s="70"/>
      <c r="C11" s="75"/>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H11" s="49" t="s">
        <v>28</v>
      </c>
      <c r="AI11" s="49" t="s">
        <v>48</v>
      </c>
    </row>
    <row r="12" spans="2:36">
      <c r="B12" s="70"/>
      <c r="C12" s="76"/>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H12" s="49" t="s">
        <v>29</v>
      </c>
      <c r="AI12" s="49" t="s">
        <v>48</v>
      </c>
    </row>
    <row r="13" spans="2:36">
      <c r="B13" s="70"/>
      <c r="C13" s="77"/>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row>
    <row r="14" spans="2:36">
      <c r="B14" s="70"/>
      <c r="C14" s="73"/>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row>
    <row r="15" spans="2:36">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H15" s="49" t="s">
        <v>35</v>
      </c>
      <c r="AI15" s="49" t="str">
        <f>"（提出）職員証発行申請書 "&amp;IF(COUNTIF(F2,"Reissue*"),"更新",TEXT(L24,"m/d")&amp;"採用")</f>
        <v>（提出）職員証発行申請書 1/0採用</v>
      </c>
    </row>
    <row r="16" spans="2:36">
      <c r="B16" s="70"/>
      <c r="C16" s="125"/>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70"/>
      <c r="AH16" s="49" t="s">
        <v>36</v>
      </c>
      <c r="AI16" s="49" t="s">
        <v>84</v>
      </c>
      <c r="AJ16" s="53"/>
    </row>
    <row r="17" spans="2:36" ht="3.75" customHeight="1">
      <c r="B17" s="70"/>
      <c r="C17" s="125"/>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70"/>
      <c r="AH17" s="54" t="s">
        <v>37</v>
      </c>
      <c r="AI17" s="54" t="str">
        <f>"Click to Send"</f>
        <v>Click to Send</v>
      </c>
      <c r="AJ17" s="54"/>
    </row>
    <row r="18" spans="2:36" ht="6" customHeight="1">
      <c r="B18" s="70"/>
      <c r="C18" s="78"/>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H18" s="56" t="s">
        <v>31</v>
      </c>
      <c r="AI18" s="56" t="s">
        <v>30</v>
      </c>
      <c r="AJ18" s="56" t="s">
        <v>32</v>
      </c>
    </row>
    <row r="19" spans="2:36" ht="4.5" customHeight="1">
      <c r="B19" s="70"/>
      <c r="C19" s="77"/>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H19" s="56" t="s">
        <v>33</v>
      </c>
      <c r="AI19" s="56" t="s">
        <v>34</v>
      </c>
      <c r="AJ19" s="56" t="str">
        <f>IF(L25="","Select [Depertment Category]",VLOOKUP(F2&amp;L25,送付先!D3:E86,2,FALSE))</f>
        <v>Select [Depertment Category]</v>
      </c>
    </row>
    <row r="20" spans="2:36" hidden="1">
      <c r="B20" s="70"/>
      <c r="C20" s="144"/>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70"/>
    </row>
    <row r="21" spans="2:36" hidden="1">
      <c r="B21" s="70"/>
      <c r="C21" s="125"/>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70"/>
    </row>
    <row r="22" spans="2:36" ht="33" customHeight="1">
      <c r="B22" s="70"/>
      <c r="C22" s="94"/>
      <c r="D22" s="72"/>
      <c r="E22" s="72"/>
      <c r="F22" s="72"/>
      <c r="G22" s="72"/>
      <c r="H22" s="72"/>
      <c r="I22" s="72"/>
      <c r="J22" s="72"/>
      <c r="K22" s="72"/>
      <c r="L22" s="72"/>
      <c r="M22" s="72"/>
      <c r="N22" s="72"/>
      <c r="O22" s="72"/>
      <c r="P22" s="72"/>
      <c r="Q22" s="72"/>
      <c r="R22" s="72"/>
      <c r="S22" s="72"/>
      <c r="T22" s="241" t="s">
        <v>125</v>
      </c>
      <c r="U22" s="242"/>
      <c r="V22" s="242"/>
      <c r="W22" s="242"/>
      <c r="X22" s="243"/>
      <c r="Y22" s="244"/>
      <c r="Z22" s="244"/>
      <c r="AA22" s="244"/>
      <c r="AB22" s="244"/>
      <c r="AC22" s="244"/>
      <c r="AD22" s="245"/>
      <c r="AE22" s="70"/>
      <c r="AF22" s="100" t="str">
        <f>IF(Y22="Submit a hard copy photo","→Please affix your photo to a separate sheet of paper with your ID number and name when you submit your application.","")</f>
        <v/>
      </c>
    </row>
    <row r="23" spans="2:36" ht="21" customHeight="1">
      <c r="C23" s="146" t="s">
        <v>53</v>
      </c>
      <c r="D23" s="147"/>
      <c r="E23" s="147"/>
      <c r="F23" s="147"/>
      <c r="G23" s="147"/>
      <c r="H23" s="147"/>
      <c r="I23" s="147"/>
      <c r="J23" s="147"/>
      <c r="K23" s="148"/>
      <c r="L23" s="150"/>
      <c r="M23" s="150"/>
      <c r="N23" s="150"/>
      <c r="O23" s="150"/>
      <c r="P23" s="150"/>
      <c r="Q23" s="150"/>
      <c r="R23" s="150"/>
      <c r="S23" s="151"/>
      <c r="T23" s="152" t="s">
        <v>80</v>
      </c>
      <c r="U23" s="152"/>
      <c r="V23" s="152"/>
      <c r="W23" s="152"/>
      <c r="X23" s="153"/>
      <c r="Y23" s="154"/>
      <c r="Z23" s="154"/>
      <c r="AA23" s="154"/>
      <c r="AB23" s="154"/>
      <c r="AC23" s="154"/>
      <c r="AD23" s="155"/>
    </row>
    <row r="24" spans="2:36" ht="30.75" customHeight="1">
      <c r="C24" s="156" t="s">
        <v>118</v>
      </c>
      <c r="D24" s="157"/>
      <c r="E24" s="157"/>
      <c r="F24" s="157"/>
      <c r="G24" s="157"/>
      <c r="H24" s="157"/>
      <c r="I24" s="157"/>
      <c r="J24" s="157"/>
      <c r="K24" s="158"/>
      <c r="L24" s="246"/>
      <c r="M24" s="246"/>
      <c r="N24" s="246"/>
      <c r="O24" s="246"/>
      <c r="P24" s="246"/>
      <c r="Q24" s="246"/>
      <c r="R24" s="247"/>
      <c r="S24" s="161" t="s">
        <v>3</v>
      </c>
      <c r="T24" s="162"/>
      <c r="U24" s="163"/>
      <c r="V24" s="246"/>
      <c r="W24" s="246"/>
      <c r="X24" s="246"/>
      <c r="Y24" s="246"/>
      <c r="Z24" s="246"/>
      <c r="AA24" s="246"/>
      <c r="AB24" s="246"/>
      <c r="AC24" s="246"/>
      <c r="AD24" s="248"/>
    </row>
    <row r="25" spans="2:36" ht="27" customHeight="1">
      <c r="C25" s="170" t="s">
        <v>101</v>
      </c>
      <c r="D25" s="171"/>
      <c r="E25" s="171"/>
      <c r="F25" s="171"/>
      <c r="G25" s="171"/>
      <c r="H25" s="171"/>
      <c r="I25" s="171"/>
      <c r="J25" s="171"/>
      <c r="K25" s="172"/>
      <c r="L25" s="238"/>
      <c r="M25" s="239"/>
      <c r="N25" s="239"/>
      <c r="O25" s="239"/>
      <c r="P25" s="239"/>
      <c r="Q25" s="239"/>
      <c r="R25" s="239"/>
      <c r="S25" s="239"/>
      <c r="T25" s="239"/>
      <c r="U25" s="239"/>
      <c r="V25" s="239"/>
      <c r="W25" s="239"/>
      <c r="X25" s="239"/>
      <c r="Y25" s="239"/>
      <c r="Z25" s="239"/>
      <c r="AA25" s="239"/>
      <c r="AB25" s="239"/>
      <c r="AC25" s="239"/>
      <c r="AD25" s="240"/>
    </row>
    <row r="26" spans="2:36" ht="33.75" hidden="1" customHeight="1">
      <c r="C26" s="170" t="s">
        <v>107</v>
      </c>
      <c r="D26" s="171"/>
      <c r="E26" s="171"/>
      <c r="F26" s="171"/>
      <c r="G26" s="171"/>
      <c r="H26" s="171"/>
      <c r="I26" s="171"/>
      <c r="J26" s="171"/>
      <c r="K26" s="172"/>
      <c r="L26" s="236"/>
      <c r="M26" s="236"/>
      <c r="N26" s="236"/>
      <c r="O26" s="236"/>
      <c r="P26" s="236"/>
      <c r="Q26" s="236"/>
      <c r="R26" s="236"/>
      <c r="S26" s="236"/>
      <c r="T26" s="236"/>
      <c r="U26" s="236"/>
      <c r="V26" s="236"/>
      <c r="W26" s="236"/>
      <c r="X26" s="236"/>
      <c r="Y26" s="236"/>
      <c r="Z26" s="236"/>
      <c r="AA26" s="236"/>
      <c r="AB26" s="236"/>
      <c r="AC26" s="236"/>
      <c r="AD26" s="237"/>
    </row>
    <row r="27" spans="2:36" ht="20.100000000000001" customHeight="1">
      <c r="C27" s="165" t="s">
        <v>104</v>
      </c>
      <c r="D27" s="166"/>
      <c r="E27" s="166"/>
      <c r="F27" s="166"/>
      <c r="G27" s="166"/>
      <c r="H27" s="166"/>
      <c r="I27" s="166"/>
      <c r="J27" s="166"/>
      <c r="K27" s="167"/>
      <c r="L27" s="168"/>
      <c r="M27" s="168"/>
      <c r="N27" s="168"/>
      <c r="O27" s="168"/>
      <c r="P27" s="168"/>
      <c r="Q27" s="168"/>
      <c r="R27" s="168"/>
      <c r="S27" s="168"/>
      <c r="T27" s="168"/>
      <c r="U27" s="168"/>
      <c r="V27" s="168"/>
      <c r="W27" s="168"/>
      <c r="X27" s="168"/>
      <c r="Y27" s="168"/>
      <c r="Z27" s="168"/>
      <c r="AA27" s="168"/>
      <c r="AB27" s="168"/>
      <c r="AC27" s="168"/>
      <c r="AD27" s="169"/>
      <c r="AH27" s="57" t="s">
        <v>41</v>
      </c>
      <c r="AI27" s="57" t="s">
        <v>41</v>
      </c>
    </row>
    <row r="28" spans="2:36" ht="24.75" customHeight="1">
      <c r="C28" s="170" t="s">
        <v>102</v>
      </c>
      <c r="D28" s="171"/>
      <c r="E28" s="171"/>
      <c r="F28" s="171"/>
      <c r="G28" s="171"/>
      <c r="H28" s="171"/>
      <c r="I28" s="171"/>
      <c r="J28" s="171"/>
      <c r="K28" s="172"/>
      <c r="L28" s="168"/>
      <c r="M28" s="168"/>
      <c r="N28" s="168"/>
      <c r="O28" s="168"/>
      <c r="P28" s="168"/>
      <c r="Q28" s="168"/>
      <c r="R28" s="168"/>
      <c r="S28" s="168"/>
      <c r="T28" s="168"/>
      <c r="U28" s="168"/>
      <c r="V28" s="168"/>
      <c r="W28" s="168"/>
      <c r="X28" s="168"/>
      <c r="Y28" s="168"/>
      <c r="Z28" s="168"/>
      <c r="AA28" s="168"/>
      <c r="AB28" s="168"/>
      <c r="AC28" s="168"/>
      <c r="AD28" s="169"/>
      <c r="AH28" s="56" t="s">
        <v>38</v>
      </c>
    </row>
    <row r="29" spans="2:36" ht="27" customHeight="1">
      <c r="C29" s="173" t="s">
        <v>121</v>
      </c>
      <c r="D29" s="174"/>
      <c r="E29" s="174"/>
      <c r="F29" s="174"/>
      <c r="G29" s="174"/>
      <c r="H29" s="175"/>
      <c r="I29" s="173" t="s">
        <v>119</v>
      </c>
      <c r="J29" s="174"/>
      <c r="K29" s="258"/>
      <c r="L29" s="176"/>
      <c r="M29" s="176"/>
      <c r="N29" s="176"/>
      <c r="O29" s="176"/>
      <c r="P29" s="176"/>
      <c r="Q29" s="176"/>
      <c r="R29" s="176"/>
      <c r="S29" s="176"/>
      <c r="T29" s="176"/>
      <c r="U29" s="176"/>
      <c r="V29" s="176"/>
      <c r="W29" s="254" t="s">
        <v>120</v>
      </c>
      <c r="X29" s="255"/>
      <c r="Y29" s="255"/>
      <c r="Z29" s="256"/>
      <c r="AA29" s="257"/>
      <c r="AB29" s="177"/>
      <c r="AC29" s="177"/>
      <c r="AD29" s="178"/>
      <c r="AH29" s="56" t="s">
        <v>73</v>
      </c>
      <c r="AI29" s="56" t="s">
        <v>39</v>
      </c>
      <c r="AJ29" s="56"/>
    </row>
    <row r="30" spans="2:36" ht="24.75" customHeight="1">
      <c r="C30" s="146" t="s">
        <v>122</v>
      </c>
      <c r="D30" s="147"/>
      <c r="E30" s="147"/>
      <c r="F30" s="147"/>
      <c r="G30" s="147"/>
      <c r="H30" s="147"/>
      <c r="I30" s="147"/>
      <c r="J30" s="147"/>
      <c r="K30" s="148"/>
      <c r="L30" s="159"/>
      <c r="M30" s="159"/>
      <c r="N30" s="159"/>
      <c r="O30" s="159"/>
      <c r="P30" s="159"/>
      <c r="Q30" s="159"/>
      <c r="R30" s="159"/>
      <c r="S30" s="159"/>
      <c r="T30" s="159"/>
      <c r="U30" s="159"/>
      <c r="V30" s="164"/>
      <c r="W30" s="179" t="s">
        <v>56</v>
      </c>
      <c r="X30" s="180"/>
      <c r="Y30" s="180"/>
      <c r="Z30" s="181"/>
      <c r="AA30" s="168"/>
      <c r="AB30" s="168"/>
      <c r="AC30" s="168"/>
      <c r="AD30" s="169"/>
      <c r="AH30" s="56" t="s">
        <v>74</v>
      </c>
      <c r="AI30" s="56" t="s">
        <v>72</v>
      </c>
      <c r="AJ30" s="56"/>
    </row>
    <row r="31" spans="2:36" ht="27.6" customHeight="1">
      <c r="C31" s="156" t="s">
        <v>57</v>
      </c>
      <c r="D31" s="157"/>
      <c r="E31" s="157"/>
      <c r="F31" s="157"/>
      <c r="G31" s="157"/>
      <c r="H31" s="157"/>
      <c r="I31" s="157"/>
      <c r="J31" s="157"/>
      <c r="K31" s="158"/>
      <c r="L31" s="185" t="s">
        <v>59</v>
      </c>
      <c r="M31" s="186"/>
      <c r="N31" s="183"/>
      <c r="O31" s="183"/>
      <c r="P31" s="183"/>
      <c r="Q31" s="183"/>
      <c r="R31" s="183"/>
      <c r="S31" s="183"/>
      <c r="T31" s="183"/>
      <c r="U31" s="184"/>
      <c r="V31" s="173" t="s">
        <v>60</v>
      </c>
      <c r="W31" s="182"/>
      <c r="X31" s="183"/>
      <c r="Y31" s="183"/>
      <c r="Z31" s="183"/>
      <c r="AA31" s="183"/>
      <c r="AB31" s="183"/>
      <c r="AC31" s="183"/>
      <c r="AD31" s="184"/>
      <c r="AG31" s="58"/>
      <c r="AH31" s="56" t="s">
        <v>79</v>
      </c>
      <c r="AI31" s="56" t="s">
        <v>40</v>
      </c>
      <c r="AJ31" s="56"/>
    </row>
    <row r="32" spans="2:36" ht="25.35" customHeight="1">
      <c r="C32" s="146" t="s">
        <v>61</v>
      </c>
      <c r="D32" s="147"/>
      <c r="E32" s="147"/>
      <c r="F32" s="147"/>
      <c r="G32" s="147"/>
      <c r="H32" s="147"/>
      <c r="I32" s="147"/>
      <c r="J32" s="147"/>
      <c r="K32" s="148"/>
      <c r="L32" s="173" t="s">
        <v>59</v>
      </c>
      <c r="M32" s="182"/>
      <c r="N32" s="183"/>
      <c r="O32" s="183"/>
      <c r="P32" s="183"/>
      <c r="Q32" s="183"/>
      <c r="R32" s="183"/>
      <c r="S32" s="183"/>
      <c r="T32" s="183"/>
      <c r="U32" s="184"/>
      <c r="V32" s="173" t="s">
        <v>0</v>
      </c>
      <c r="W32" s="182"/>
      <c r="X32" s="183"/>
      <c r="Y32" s="183"/>
      <c r="Z32" s="183"/>
      <c r="AA32" s="183"/>
      <c r="AB32" s="183"/>
      <c r="AC32" s="183"/>
      <c r="AD32" s="184"/>
      <c r="AG32" s="79" t="s">
        <v>85</v>
      </c>
      <c r="AH32" s="56" t="s">
        <v>75</v>
      </c>
      <c r="AI32" s="56" t="s">
        <v>42</v>
      </c>
      <c r="AJ32" s="56"/>
    </row>
    <row r="33" spans="3:36" ht="25.15" customHeight="1">
      <c r="C33" s="146" t="s">
        <v>62</v>
      </c>
      <c r="D33" s="147"/>
      <c r="E33" s="147"/>
      <c r="F33" s="147"/>
      <c r="G33" s="147"/>
      <c r="H33" s="147"/>
      <c r="I33" s="147"/>
      <c r="J33" s="147"/>
      <c r="K33" s="148"/>
      <c r="L33" s="173" t="s">
        <v>58</v>
      </c>
      <c r="M33" s="182"/>
      <c r="N33" s="150"/>
      <c r="O33" s="150"/>
      <c r="P33" s="150"/>
      <c r="Q33" s="150"/>
      <c r="R33" s="150"/>
      <c r="S33" s="150"/>
      <c r="T33" s="150"/>
      <c r="U33" s="151"/>
      <c r="V33" s="173" t="s">
        <v>0</v>
      </c>
      <c r="W33" s="182"/>
      <c r="X33" s="150"/>
      <c r="Y33" s="150"/>
      <c r="Z33" s="150"/>
      <c r="AA33" s="150"/>
      <c r="AB33" s="150"/>
      <c r="AC33" s="150"/>
      <c r="AD33" s="151"/>
      <c r="AF33" s="59" t="s">
        <v>27</v>
      </c>
      <c r="AG33" s="83" t="str">
        <f>IF(L34="",N31&amp;" "&amp;X31,"")</f>
        <v xml:space="preserve"> </v>
      </c>
      <c r="AH33" s="56" t="s">
        <v>76</v>
      </c>
      <c r="AI33" s="56" t="s">
        <v>44</v>
      </c>
      <c r="AJ33" s="56"/>
    </row>
    <row r="34" spans="3:36" ht="27.75" customHeight="1">
      <c r="C34" s="146" t="s">
        <v>71</v>
      </c>
      <c r="D34" s="147"/>
      <c r="E34" s="147"/>
      <c r="F34" s="147"/>
      <c r="G34" s="147"/>
      <c r="H34" s="147"/>
      <c r="I34" s="147"/>
      <c r="J34" s="147"/>
      <c r="K34" s="148"/>
      <c r="L34" s="203"/>
      <c r="M34" s="204"/>
      <c r="N34" s="204"/>
      <c r="O34" s="204"/>
      <c r="P34" s="204"/>
      <c r="Q34" s="204"/>
      <c r="R34" s="205"/>
      <c r="S34" s="206"/>
      <c r="T34" s="204"/>
      <c r="U34" s="204"/>
      <c r="V34" s="204"/>
      <c r="W34" s="204"/>
      <c r="X34" s="204"/>
      <c r="Y34" s="205"/>
      <c r="Z34" s="204"/>
      <c r="AA34" s="204"/>
      <c r="AB34" s="204"/>
      <c r="AC34" s="204"/>
      <c r="AD34" s="207"/>
      <c r="AH34" s="56" t="s">
        <v>77</v>
      </c>
      <c r="AI34" s="56" t="s">
        <v>43</v>
      </c>
      <c r="AJ34" s="56"/>
    </row>
    <row r="35" spans="3:36" ht="13.5" customHeight="1">
      <c r="C35" s="146"/>
      <c r="D35" s="147"/>
      <c r="E35" s="147"/>
      <c r="F35" s="147"/>
      <c r="G35" s="147"/>
      <c r="H35" s="147"/>
      <c r="I35" s="147"/>
      <c r="J35" s="147"/>
      <c r="K35" s="148"/>
      <c r="L35" s="208" t="s">
        <v>4</v>
      </c>
      <c r="M35" s="197"/>
      <c r="N35" s="197"/>
      <c r="O35" s="197"/>
      <c r="P35" s="197"/>
      <c r="Q35" s="197"/>
      <c r="R35" s="198"/>
      <c r="S35" s="196" t="s">
        <v>0</v>
      </c>
      <c r="T35" s="197"/>
      <c r="U35" s="197"/>
      <c r="V35" s="197"/>
      <c r="W35" s="197"/>
      <c r="X35" s="197"/>
      <c r="Y35" s="198"/>
      <c r="Z35" s="197" t="s">
        <v>1</v>
      </c>
      <c r="AA35" s="197"/>
      <c r="AB35" s="197"/>
      <c r="AC35" s="197"/>
      <c r="AD35" s="199"/>
      <c r="AH35" s="56" t="s">
        <v>78</v>
      </c>
      <c r="AI35" s="56" t="s">
        <v>45</v>
      </c>
      <c r="AJ35" s="56"/>
    </row>
    <row r="36" spans="3:36" ht="22.5" customHeight="1">
      <c r="C36" s="146" t="s">
        <v>63</v>
      </c>
      <c r="D36" s="147"/>
      <c r="E36" s="147"/>
      <c r="F36" s="147"/>
      <c r="G36" s="147"/>
      <c r="H36" s="147"/>
      <c r="I36" s="147"/>
      <c r="J36" s="147"/>
      <c r="K36" s="148"/>
      <c r="L36" s="200"/>
      <c r="M36" s="154"/>
      <c r="N36" s="154"/>
      <c r="O36" s="154"/>
      <c r="P36" s="154"/>
      <c r="Q36" s="154"/>
      <c r="R36" s="201"/>
      <c r="S36" s="230"/>
      <c r="T36" s="154"/>
      <c r="U36" s="154"/>
      <c r="V36" s="154"/>
      <c r="W36" s="154"/>
      <c r="X36" s="154"/>
      <c r="Y36" s="231"/>
      <c r="Z36" s="154"/>
      <c r="AA36" s="154"/>
      <c r="AB36" s="154"/>
      <c r="AC36" s="154"/>
      <c r="AD36" s="155"/>
      <c r="AH36" s="56"/>
      <c r="AI36" s="56"/>
      <c r="AJ36" s="56"/>
    </row>
    <row r="37" spans="3:36" ht="17.45" customHeight="1">
      <c r="C37" s="187" t="s">
        <v>127</v>
      </c>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9"/>
      <c r="AG37" s="58"/>
    </row>
    <row r="38" spans="3:36" ht="25.5" customHeight="1" thickBot="1">
      <c r="C38" s="187"/>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9"/>
      <c r="AG38" s="80" t="s">
        <v>86</v>
      </c>
    </row>
    <row r="39" spans="3:36" ht="31.9" customHeight="1" thickBot="1">
      <c r="C39" s="95"/>
      <c r="D39" s="96"/>
      <c r="E39" s="97"/>
      <c r="F39" s="96"/>
      <c r="G39" s="249" t="s">
        <v>123</v>
      </c>
      <c r="H39" s="249"/>
      <c r="I39" s="249"/>
      <c r="J39" s="249"/>
      <c r="K39" s="249"/>
      <c r="L39" s="250"/>
      <c r="M39" s="249" t="str">
        <f>IF(LEN(T39)&lt;3,"",(IF(LEN(T39)&gt;18,"abbreviate your name to 18 letters or less",LEN(T39))))</f>
        <v/>
      </c>
      <c r="N39" s="249"/>
      <c r="O39" s="249"/>
      <c r="P39" s="249"/>
      <c r="Q39" s="249"/>
      <c r="R39" s="250"/>
      <c r="S39" s="98" t="s">
        <v>124</v>
      </c>
      <c r="T39" s="251" t="str">
        <f>IF(S34="",L34&amp;" "&amp;Z34,L34&amp;" "&amp;S34&amp;" "&amp;Z34)</f>
        <v xml:space="preserve"> </v>
      </c>
      <c r="U39" s="252"/>
      <c r="V39" s="252"/>
      <c r="W39" s="252"/>
      <c r="X39" s="252"/>
      <c r="Y39" s="252"/>
      <c r="Z39" s="252"/>
      <c r="AA39" s="252"/>
      <c r="AB39" s="252"/>
      <c r="AC39" s="252"/>
      <c r="AD39" s="253"/>
      <c r="AF39" s="59" t="s">
        <v>27</v>
      </c>
      <c r="AG39" s="99" t="str">
        <f>IF(L34="","",IF(M39="abbreviate your name to 18 letters or less","ERROR",T39))</f>
        <v/>
      </c>
    </row>
    <row r="40" spans="3:36" s="62" customFormat="1" ht="8.25" customHeight="1">
      <c r="C40" s="63"/>
      <c r="D40" s="63"/>
      <c r="E40" s="63"/>
      <c r="F40" s="63"/>
      <c r="G40" s="63"/>
      <c r="H40" s="63"/>
      <c r="I40" s="63"/>
      <c r="J40" s="63"/>
      <c r="K40" s="63"/>
      <c r="L40" s="63"/>
      <c r="M40" s="64"/>
      <c r="N40" s="64"/>
      <c r="O40" s="64"/>
      <c r="P40" s="64"/>
      <c r="Q40" s="64"/>
      <c r="R40" s="64"/>
      <c r="S40" s="64"/>
      <c r="T40" s="64"/>
      <c r="U40" s="64"/>
      <c r="V40" s="64"/>
      <c r="W40" s="64"/>
      <c r="X40" s="64"/>
      <c r="Y40" s="64"/>
      <c r="Z40" s="64"/>
      <c r="AA40" s="64"/>
      <c r="AB40" s="64"/>
      <c r="AC40" s="64"/>
      <c r="AD40" s="64"/>
    </row>
    <row r="41" spans="3:36" s="50" customFormat="1" ht="22.5" customHeight="1">
      <c r="C41" s="192" t="s">
        <v>65</v>
      </c>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row>
    <row r="42" spans="3:36" s="50" customFormat="1" ht="30.75" customHeight="1">
      <c r="C42" s="194" t="s">
        <v>66</v>
      </c>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row>
    <row r="43" spans="3:36" s="50" customFormat="1">
      <c r="C43" s="65" t="s">
        <v>2</v>
      </c>
    </row>
    <row r="44" spans="3:36" ht="27.75" customHeight="1">
      <c r="C44" s="221" t="s">
        <v>67</v>
      </c>
      <c r="D44" s="221"/>
      <c r="E44" s="221"/>
      <c r="F44" s="221"/>
      <c r="G44" s="221"/>
      <c r="H44" s="222"/>
      <c r="I44" s="222"/>
      <c r="J44" s="222"/>
      <c r="K44" s="222"/>
      <c r="L44" s="222"/>
      <c r="M44" s="222"/>
      <c r="N44" s="222"/>
      <c r="O44" s="223" t="s">
        <v>68</v>
      </c>
      <c r="P44" s="223"/>
      <c r="Q44" s="223"/>
      <c r="R44" s="223"/>
      <c r="S44" s="223"/>
      <c r="T44" s="223"/>
      <c r="U44" s="223"/>
      <c r="V44" s="223"/>
      <c r="W44" s="223"/>
      <c r="X44" s="232"/>
      <c r="Y44" s="232"/>
      <c r="Z44" s="232"/>
      <c r="AA44" s="232"/>
      <c r="AB44" s="232"/>
      <c r="AC44" s="232"/>
      <c r="AD44" s="232"/>
    </row>
    <row r="45" spans="3:36" s="50" customFormat="1" ht="14.45" customHeight="1">
      <c r="C45" s="55"/>
    </row>
    <row r="46" spans="3:36" ht="26.25" customHeight="1">
      <c r="C46" s="209" t="s">
        <v>69</v>
      </c>
      <c r="D46" s="209"/>
      <c r="E46" s="209"/>
      <c r="F46" s="209"/>
      <c r="G46" s="210"/>
      <c r="H46" s="210"/>
      <c r="I46" s="210"/>
      <c r="J46" s="210"/>
      <c r="K46" s="210"/>
      <c r="L46" s="211" t="s">
        <v>103</v>
      </c>
      <c r="M46" s="211"/>
      <c r="N46" s="211"/>
      <c r="O46" s="211"/>
      <c r="P46" s="211"/>
      <c r="Q46" s="212"/>
      <c r="R46" s="212"/>
      <c r="S46" s="212"/>
      <c r="T46" s="212"/>
      <c r="U46" s="212"/>
      <c r="V46" s="212"/>
      <c r="W46" s="212"/>
      <c r="X46" s="212"/>
      <c r="Y46" s="212"/>
      <c r="Z46" s="212"/>
      <c r="AA46" s="212"/>
      <c r="AB46" s="212"/>
      <c r="AC46" s="212"/>
      <c r="AD46" s="212"/>
    </row>
    <row r="47" spans="3:36" s="50" customFormat="1" ht="36.75" customHeight="1">
      <c r="C47" s="224" t="s">
        <v>115</v>
      </c>
      <c r="D47" s="225"/>
      <c r="E47" s="225"/>
      <c r="F47" s="225"/>
      <c r="G47" s="225"/>
      <c r="H47" s="225"/>
      <c r="I47" s="226"/>
      <c r="J47" s="227"/>
      <c r="K47" s="228"/>
      <c r="L47" s="228"/>
      <c r="M47" s="228"/>
      <c r="N47" s="228"/>
      <c r="O47" s="228"/>
      <c r="P47" s="228"/>
      <c r="Q47" s="228"/>
      <c r="R47" s="228"/>
      <c r="S47" s="229"/>
    </row>
    <row r="48" spans="3:36" ht="3.75" customHeight="1">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row>
    <row r="49" spans="3:18" ht="18">
      <c r="C49" s="66"/>
      <c r="D49" s="67"/>
      <c r="Q49" s="68"/>
      <c r="R49" s="68" t="s">
        <v>82</v>
      </c>
    </row>
    <row r="50" spans="3:18">
      <c r="C50" s="66"/>
      <c r="D50" s="67"/>
    </row>
    <row r="51" spans="3:18">
      <c r="C51" s="66"/>
    </row>
    <row r="52" spans="3:18">
      <c r="C52" s="66"/>
    </row>
    <row r="53" spans="3:18">
      <c r="C53" s="66"/>
    </row>
    <row r="54" spans="3:18">
      <c r="C54" s="66"/>
      <c r="D54" s="53"/>
    </row>
    <row r="55" spans="3:18">
      <c r="C55" s="66"/>
      <c r="D55" s="69"/>
    </row>
    <row r="56" spans="3:18">
      <c r="D56" s="53"/>
    </row>
  </sheetData>
  <sheetProtection selectLockedCells="1"/>
  <mergeCells count="84">
    <mergeCell ref="M39:R39"/>
    <mergeCell ref="T39:AD39"/>
    <mergeCell ref="G39:L39"/>
    <mergeCell ref="L29:V29"/>
    <mergeCell ref="W29:Z29"/>
    <mergeCell ref="AA29:AD29"/>
    <mergeCell ref="C29:H29"/>
    <mergeCell ref="I29:K29"/>
    <mergeCell ref="AA30:AD30"/>
    <mergeCell ref="C31:K31"/>
    <mergeCell ref="L31:M31"/>
    <mergeCell ref="N31:U31"/>
    <mergeCell ref="V31:W31"/>
    <mergeCell ref="X31:AD31"/>
    <mergeCell ref="C32:K32"/>
    <mergeCell ref="L32:M32"/>
    <mergeCell ref="L26:AD26"/>
    <mergeCell ref="L25:AD25"/>
    <mergeCell ref="C9:AA9"/>
    <mergeCell ref="C23:K23"/>
    <mergeCell ref="L23:S23"/>
    <mergeCell ref="T23:X23"/>
    <mergeCell ref="Y23:AD23"/>
    <mergeCell ref="T22:X22"/>
    <mergeCell ref="Y22:AD22"/>
    <mergeCell ref="C24:K24"/>
    <mergeCell ref="L24:R24"/>
    <mergeCell ref="S24:U24"/>
    <mergeCell ref="V24:AD24"/>
    <mergeCell ref="C25:K25"/>
    <mergeCell ref="C26:K26"/>
    <mergeCell ref="C30:K30"/>
    <mergeCell ref="L30:V30"/>
    <mergeCell ref="W30:Z30"/>
    <mergeCell ref="C28:K28"/>
    <mergeCell ref="L28:AD28"/>
    <mergeCell ref="N32:U32"/>
    <mergeCell ref="V32:W32"/>
    <mergeCell ref="X32:AD32"/>
    <mergeCell ref="X44:AD44"/>
    <mergeCell ref="T2:W2"/>
    <mergeCell ref="Y2:AA2"/>
    <mergeCell ref="AB2:AG2"/>
    <mergeCell ref="R2:S2"/>
    <mergeCell ref="F2:P2"/>
    <mergeCell ref="L35:R35"/>
    <mergeCell ref="S34:Y34"/>
    <mergeCell ref="S35:Y35"/>
    <mergeCell ref="Z34:AD34"/>
    <mergeCell ref="Z35:AD35"/>
    <mergeCell ref="C27:K27"/>
    <mergeCell ref="L27:AD27"/>
    <mergeCell ref="B2:D2"/>
    <mergeCell ref="O44:W44"/>
    <mergeCell ref="H44:N44"/>
    <mergeCell ref="C44:G44"/>
    <mergeCell ref="C41:AD41"/>
    <mergeCell ref="C42:AD42"/>
    <mergeCell ref="N33:U33"/>
    <mergeCell ref="V33:W33"/>
    <mergeCell ref="X33:AD33"/>
    <mergeCell ref="L36:R36"/>
    <mergeCell ref="S36:Y36"/>
    <mergeCell ref="C33:K33"/>
    <mergeCell ref="L33:M33"/>
    <mergeCell ref="C37:AD38"/>
    <mergeCell ref="C34:K35"/>
    <mergeCell ref="L34:R34"/>
    <mergeCell ref="C47:I47"/>
    <mergeCell ref="J47:S47"/>
    <mergeCell ref="C4:AD4"/>
    <mergeCell ref="C5:AD5"/>
    <mergeCell ref="C6:AD6"/>
    <mergeCell ref="C8:AD8"/>
    <mergeCell ref="C16:AD16"/>
    <mergeCell ref="C46:F46"/>
    <mergeCell ref="G46:K46"/>
    <mergeCell ref="L46:P46"/>
    <mergeCell ref="Q46:AD46"/>
    <mergeCell ref="C17:AD17"/>
    <mergeCell ref="C20:AD20"/>
    <mergeCell ref="C21:AD21"/>
    <mergeCell ref="C36:K36"/>
    <mergeCell ref="Z36:AD36"/>
  </mergeCells>
  <phoneticPr fontId="30"/>
  <conditionalFormatting sqref="C37:AD38">
    <cfRule type="expression" dxfId="27" priority="41">
      <formula>$L$34=""</formula>
    </cfRule>
  </conditionalFormatting>
  <conditionalFormatting sqref="C37:AD38">
    <cfRule type="expression" dxfId="26" priority="40">
      <formula>$L$34&lt;&gt;""</formula>
    </cfRule>
  </conditionalFormatting>
  <conditionalFormatting sqref="V24:AD24">
    <cfRule type="expression" dxfId="25" priority="1">
      <formula>$F$2="Application for Staff ID Card"&amp;CHAR(10)&amp; "(Full-Time Staff Members)"</formula>
    </cfRule>
  </conditionalFormatting>
  <conditionalFormatting sqref="C46:AD46">
    <cfRule type="expression" dxfId="24" priority="8">
      <formula>$F$2="Application for Staff ID Card"&amp;CHAR(10)&amp;"(Part-Time Staff Members)"</formula>
    </cfRule>
    <cfRule type="expression" dxfId="23" priority="9">
      <formula>$F$2="Application for Staff ID Card"&amp;CHAR(10)&amp;"(Full-Time Staff Members)"</formula>
    </cfRule>
  </conditionalFormatting>
  <conditionalFormatting sqref="C47:T48">
    <cfRule type="expression" dxfId="22" priority="29">
      <formula>$F$2="Application for Staff ID Card"&amp;CHAR(10)&amp;"(Full-Time Staff Members)"</formula>
    </cfRule>
  </conditionalFormatting>
  <conditionalFormatting sqref="C47:U48">
    <cfRule type="expression" dxfId="21" priority="7">
      <formula>$F$2="Application for Staff ID Card"&amp;CHAR(10)&amp;"(Part-Time Staff Members)"</formula>
    </cfRule>
  </conditionalFormatting>
  <conditionalFormatting sqref="Y22:AD22">
    <cfRule type="containsBlanks" dxfId="20" priority="28">
      <formula>LEN(TRIM(Y22))=0</formula>
    </cfRule>
  </conditionalFormatting>
  <conditionalFormatting sqref="L23:S23">
    <cfRule type="containsBlanks" dxfId="19" priority="27">
      <formula>LEN(TRIM(L23))=0</formula>
    </cfRule>
  </conditionalFormatting>
  <conditionalFormatting sqref="Y23:AD23">
    <cfRule type="containsBlanks" dxfId="18" priority="26">
      <formula>LEN(TRIM(Y23))=0</formula>
    </cfRule>
  </conditionalFormatting>
  <conditionalFormatting sqref="L29 AA29">
    <cfRule type="containsBlanks" dxfId="17" priority="25">
      <formula>LEN(TRIM(L29))=0</formula>
    </cfRule>
  </conditionalFormatting>
  <conditionalFormatting sqref="L24:R24 V24:AD24 L25:AD25 L27:AD28 L30:V30 AA30:AD30">
    <cfRule type="containsBlanks" dxfId="16" priority="24">
      <formula>LEN(TRIM(L24))=0</formula>
    </cfRule>
  </conditionalFormatting>
  <conditionalFormatting sqref="L34:R34 Z34:AD34 L36:R36 Z36:AD36">
    <cfRule type="containsBlanks" dxfId="15" priority="39">
      <formula>LEN(TRIM(L34))=0</formula>
    </cfRule>
  </conditionalFormatting>
  <conditionalFormatting sqref="S39:T39 C39:F39 M39">
    <cfRule type="expression" dxfId="14" priority="22">
      <formula>$L$34=""</formula>
    </cfRule>
  </conditionalFormatting>
  <conditionalFormatting sqref="M39:R39">
    <cfRule type="cellIs" dxfId="13" priority="19" operator="equal">
      <formula>"文字数オーバーです"</formula>
    </cfRule>
  </conditionalFormatting>
  <conditionalFormatting sqref="G39">
    <cfRule type="expression" dxfId="12" priority="18">
      <formula>$L$34=""</formula>
    </cfRule>
  </conditionalFormatting>
  <conditionalFormatting sqref="S36:Y36">
    <cfRule type="expression" dxfId="11" priority="23">
      <formula>$S$36&lt;&gt;""</formula>
    </cfRule>
    <cfRule type="expression" dxfId="10" priority="36">
      <formula>$S$34&lt;&gt;""</formula>
    </cfRule>
  </conditionalFormatting>
  <conditionalFormatting sqref="C24:AD24 C30:V30">
    <cfRule type="expression" dxfId="9" priority="14">
      <formula>$F$2="Reissue application for Staff ID Card"&amp;CHAR(10)&amp;"(Full-Time Staff Members)"</formula>
    </cfRule>
  </conditionalFormatting>
  <conditionalFormatting sqref="X44:AD44">
    <cfRule type="expression" dxfId="8" priority="10">
      <formula>$X$44&lt;&gt;""</formula>
    </cfRule>
    <cfRule type="expression" dxfId="7" priority="11">
      <formula>$X$44&lt;&gt;""</formula>
    </cfRule>
    <cfRule type="expression" dxfId="6" priority="12">
      <formula>IF($H$44&lt;&gt;"",IF($H$44="first time",FALSE,IF($H$44="Same number (Reissue application)",FALSE,TRUE)),TRUE)</formula>
    </cfRule>
  </conditionalFormatting>
  <conditionalFormatting sqref="Q46:AD46">
    <cfRule type="expression" priority="33">
      <formula>$Q$46&lt;&gt;""</formula>
    </cfRule>
    <cfRule type="expression" dxfId="5" priority="38">
      <formula>$G$46="Others"</formula>
    </cfRule>
  </conditionalFormatting>
  <conditionalFormatting sqref="J47:S47">
    <cfRule type="containsBlanks" dxfId="4" priority="30">
      <formula>LEN(TRIM(J47))=0</formula>
    </cfRule>
  </conditionalFormatting>
  <conditionalFormatting sqref="L26:AD26">
    <cfRule type="expression" dxfId="3" priority="5">
      <formula>$L$26&lt;&gt;""</formula>
    </cfRule>
    <cfRule type="expression" dxfId="2" priority="6">
      <formula>$L$25&lt;&gt;""</formula>
    </cfRule>
  </conditionalFormatting>
  <conditionalFormatting sqref="C30:V30">
    <cfRule type="expression" dxfId="1" priority="17">
      <formula>$F$2="Reissue application for Staff ID Card"&amp;CHAR(10)&amp;"(Part-Time Staff Members)"</formula>
    </cfRule>
  </conditionalFormatting>
  <conditionalFormatting sqref="C47:U47">
    <cfRule type="expression" dxfId="0" priority="2">
      <formula>$F$2="Reissue application for Staff ID Card"&amp;CHAR(10)&amp; "(Full-Time Staff Members)"</formula>
    </cfRule>
  </conditionalFormatting>
  <dataValidations count="8">
    <dataValidation type="list" allowBlank="1" showInputMessage="1" sqref="AA30:AD30" xr:uid="{00000000-0002-0000-0200-000000000000}">
      <formula1>"Male,Female, ,"</formula1>
    </dataValidation>
    <dataValidation type="list" allowBlank="1" showInputMessage="1" sqref="Y23:AD23" xr:uid="{00000000-0002-0000-0200-000001000000}">
      <formula1>"Ookayama,Suzukakedai,(Tamachi)*"</formula1>
    </dataValidation>
    <dataValidation type="list" allowBlank="1" showInputMessage="1" showErrorMessage="1" sqref="G46:K46" xr:uid="{00000000-0002-0000-0200-000002000000}">
      <formula1>"Lost,Breakage,Extension expiration date,Changing one's family name,Others"</formula1>
    </dataValidation>
    <dataValidation type="list" allowBlank="1" showInputMessage="1" sqref="F2:P2" xr:uid="{00000000-0002-0000-0200-000003000000}">
      <formula1>$AH$7:$AH$10</formula1>
    </dataValidation>
    <dataValidation type="list" allowBlank="1" showInputMessage="1" sqref="Y22:AD22" xr:uid="{00000000-0002-0000-0200-000004000000}">
      <formula1>"not replace(only reissuance),Send by email,Submit a hard copy photo"</formula1>
    </dataValidation>
    <dataValidation type="list" allowBlank="1" showInputMessage="1" showErrorMessage="1" sqref="H44:N44" xr:uid="{00000000-0002-0000-0200-000005000000}">
      <formula1>"Same number (Reissue application),Staff ID Card, Student IDs, Access card,first time"</formula1>
    </dataValidation>
    <dataValidation allowBlank="1" showInputMessage="1" prompt="Please indicate the name of your school, department, etc." sqref="L25:AD25" xr:uid="{0DB1CF1F-D381-4EE0-80D9-166C94E0EDCA}"/>
    <dataValidation allowBlank="1" showInputMessage="1" showErrorMessage="1" prompt="Please indicate the name of your school, department, etc." sqref="C25:K25" xr:uid="{50E9E359-D00C-47B5-8603-C5AC602A6A06}"/>
  </dataValidations>
  <hyperlinks>
    <hyperlink ref="Y2:AA2" r:id="rId1" display="Open the Submission Website" xr:uid="{BE9849DF-96AE-47A3-9D32-1A29D18C3696}"/>
  </hyperlinks>
  <pageMargins left="0.75" right="0.75" top="0.47" bottom="0.26" header="0.38" footer="0.17"/>
  <pageSetup paperSize="9" scale="96" fitToHeight="0"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F87"/>
  <sheetViews>
    <sheetView topLeftCell="A10" zoomScale="64" zoomScaleNormal="64" workbookViewId="0">
      <selection activeCell="A76" sqref="A76:XFD76"/>
    </sheetView>
  </sheetViews>
  <sheetFormatPr defaultRowHeight="13.5"/>
  <cols>
    <col min="1" max="1" width="47.75" style="42" customWidth="1"/>
    <col min="2" max="2" width="26.375" style="42" customWidth="1"/>
    <col min="3" max="3" width="49.375" style="42" customWidth="1"/>
    <col min="4" max="4" width="82.875" style="42" customWidth="1"/>
    <col min="5" max="5" width="22.75" style="42" customWidth="1"/>
    <col min="6" max="16384" width="9" style="42"/>
  </cols>
  <sheetData>
    <row r="2" spans="1:6">
      <c r="A2" s="85"/>
      <c r="B2" s="86" t="s">
        <v>116</v>
      </c>
      <c r="C2" s="84" t="s">
        <v>92</v>
      </c>
      <c r="D2" s="84"/>
      <c r="E2" s="84" t="s">
        <v>31</v>
      </c>
    </row>
    <row r="3" spans="1:6" ht="27">
      <c r="A3" s="85" t="s">
        <v>93</v>
      </c>
      <c r="B3" s="108" t="s">
        <v>132</v>
      </c>
      <c r="C3" s="85" t="s">
        <v>157</v>
      </c>
      <c r="D3" s="85" t="str">
        <f>B3&amp;C3</f>
        <v>Application for Staff ID Card
(Regular Staff  Members)School of Science</v>
      </c>
      <c r="E3" s="104" t="s">
        <v>131</v>
      </c>
    </row>
    <row r="4" spans="1:6" ht="27">
      <c r="A4" s="85" t="s">
        <v>94</v>
      </c>
      <c r="B4" s="108" t="s">
        <v>132</v>
      </c>
      <c r="C4" s="85" t="s">
        <v>159</v>
      </c>
      <c r="D4" s="85" t="str">
        <f t="shared" ref="D4:D22" si="0">B4&amp;C4</f>
        <v>Application for Staff ID Card
(Regular Staff  Members)School of Engineering</v>
      </c>
      <c r="E4" s="104" t="s">
        <v>131</v>
      </c>
    </row>
    <row r="5" spans="1:6" ht="27">
      <c r="A5" s="85" t="s">
        <v>95</v>
      </c>
      <c r="B5" s="108" t="s">
        <v>132</v>
      </c>
      <c r="C5" s="85" t="s">
        <v>161</v>
      </c>
      <c r="D5" s="85" t="str">
        <f t="shared" si="0"/>
        <v>Application for Staff ID Card
(Regular Staff  Members)School of Materials and Chemical Technology</v>
      </c>
      <c r="E5" s="104" t="s">
        <v>131</v>
      </c>
    </row>
    <row r="6" spans="1:6" ht="27">
      <c r="A6" s="85" t="s">
        <v>96</v>
      </c>
      <c r="B6" s="108" t="s">
        <v>132</v>
      </c>
      <c r="C6" s="85" t="s">
        <v>163</v>
      </c>
      <c r="D6" s="85" t="str">
        <f t="shared" si="0"/>
        <v>Application for Staff ID Card
(Regular Staff  Members)School of Computing</v>
      </c>
      <c r="E6" s="104" t="s">
        <v>131</v>
      </c>
    </row>
    <row r="7" spans="1:6" ht="27">
      <c r="A7" s="85" t="s">
        <v>98</v>
      </c>
      <c r="B7" s="108" t="s">
        <v>132</v>
      </c>
      <c r="C7" s="85" t="s">
        <v>165</v>
      </c>
      <c r="D7" s="85" t="str">
        <f t="shared" si="0"/>
        <v>Application for Staff ID Card
(Regular Staff  Members)School of Environment and Society</v>
      </c>
      <c r="E7" s="104" t="s">
        <v>131</v>
      </c>
    </row>
    <row r="8" spans="1:6" ht="27">
      <c r="A8" s="85" t="s">
        <v>97</v>
      </c>
      <c r="B8" s="108" t="s">
        <v>132</v>
      </c>
      <c r="C8" s="85" t="s">
        <v>169</v>
      </c>
      <c r="D8" s="85" t="str">
        <f t="shared" si="0"/>
        <v>Application for Staff ID Card
(Regular Staff  Members)School of Life Science and Technology</v>
      </c>
      <c r="E8" s="93" t="s">
        <v>130</v>
      </c>
    </row>
    <row r="9" spans="1:6" ht="27">
      <c r="A9" s="85" t="s">
        <v>99</v>
      </c>
      <c r="B9" s="108" t="s">
        <v>132</v>
      </c>
      <c r="C9" s="85" t="s">
        <v>167</v>
      </c>
      <c r="D9" s="85" t="str">
        <f t="shared" si="0"/>
        <v>Application for Staff ID Card
(Regular Staff  Members)Institute for Liberal Arts</v>
      </c>
      <c r="E9" s="104" t="s">
        <v>131</v>
      </c>
    </row>
    <row r="10" spans="1:6" ht="27">
      <c r="A10" s="85" t="s">
        <v>100</v>
      </c>
      <c r="B10" s="108" t="s">
        <v>132</v>
      </c>
      <c r="C10" s="85" t="s">
        <v>171</v>
      </c>
      <c r="D10" s="85" t="str">
        <f t="shared" si="0"/>
        <v xml:space="preserve">Application for Staff ID Card
(Regular Staff  Members)Institute of Innovative Research	</v>
      </c>
      <c r="E10" s="93" t="s">
        <v>130</v>
      </c>
    </row>
    <row r="11" spans="1:6" ht="27">
      <c r="A11" s="104" t="s">
        <v>202</v>
      </c>
      <c r="B11" s="108" t="s">
        <v>132</v>
      </c>
      <c r="C11" s="121" t="s">
        <v>203</v>
      </c>
      <c r="D11" s="85" t="str">
        <f t="shared" ref="D11" si="1">B11&amp;C11</f>
        <v>Application for Staff ID Card
(Regular Staff  Members)International Research Frontiers Initiative</v>
      </c>
      <c r="E11" s="93" t="s">
        <v>130</v>
      </c>
    </row>
    <row r="12" spans="1:6" ht="27">
      <c r="A12" s="85" t="s">
        <v>140</v>
      </c>
      <c r="B12" s="108" t="s">
        <v>132</v>
      </c>
      <c r="C12" s="85" t="s">
        <v>173</v>
      </c>
      <c r="D12" s="85" t="str">
        <f t="shared" si="0"/>
        <v>Application for Staff ID Card
(Regular Staff  Members)Earth-Life Science Institute</v>
      </c>
      <c r="E12" s="103" t="s">
        <v>129</v>
      </c>
    </row>
    <row r="13" spans="1:6" ht="27">
      <c r="A13" s="104" t="s">
        <v>198</v>
      </c>
      <c r="B13" s="108" t="s">
        <v>132</v>
      </c>
      <c r="C13" s="104" t="s">
        <v>199</v>
      </c>
      <c r="D13" s="85" t="str">
        <f t="shared" si="0"/>
        <v>Application for Staff ID Card
(Regular Staff  Members)MDX Research Center for Element Strategy</v>
      </c>
      <c r="E13" s="93" t="s">
        <v>130</v>
      </c>
    </row>
    <row r="14" spans="1:6" ht="27">
      <c r="A14" s="85" t="s">
        <v>141</v>
      </c>
      <c r="B14" s="108" t="s">
        <v>132</v>
      </c>
      <c r="C14" s="85" t="s">
        <v>174</v>
      </c>
      <c r="D14" s="85" t="str">
        <f t="shared" si="0"/>
        <v>Application for Staff ID Card
(Regular Staff  Members)Tokyo Tech High School of Science and Technology</v>
      </c>
      <c r="E14" s="103" t="s">
        <v>129</v>
      </c>
    </row>
    <row r="15" spans="1:6" ht="27">
      <c r="A15" s="85" t="s">
        <v>142</v>
      </c>
      <c r="B15" s="108" t="s">
        <v>132</v>
      </c>
      <c r="C15" s="85" t="s">
        <v>176</v>
      </c>
      <c r="D15" s="85" t="str">
        <f t="shared" si="0"/>
        <v>Application for Staff ID Card
(Regular Staff  Members)Radiation Research and Management Center</v>
      </c>
      <c r="E15" s="93" t="s">
        <v>130</v>
      </c>
    </row>
    <row r="16" spans="1:6" ht="27">
      <c r="A16" s="85" t="s">
        <v>143</v>
      </c>
      <c r="B16" s="108" t="s">
        <v>132</v>
      </c>
      <c r="C16" s="85" t="s">
        <v>178</v>
      </c>
      <c r="D16" s="85" t="str">
        <f t="shared" si="0"/>
        <v>Application for Staff ID Card
(Regular Staff  Members)Strategic Management Office</v>
      </c>
      <c r="E16" s="103" t="s">
        <v>129</v>
      </c>
      <c r="F16" s="88"/>
    </row>
    <row r="17" spans="1:6" ht="27">
      <c r="A17" s="85" t="s">
        <v>144</v>
      </c>
      <c r="B17" s="108" t="s">
        <v>179</v>
      </c>
      <c r="C17" s="85" t="s">
        <v>181</v>
      </c>
      <c r="D17" s="85" t="str">
        <f t="shared" si="0"/>
        <v>Application for Staff ID Card
(Regular Staff  Members)Office of Education and International Cooperation</v>
      </c>
      <c r="E17" s="103" t="s">
        <v>129</v>
      </c>
      <c r="F17" s="88"/>
    </row>
    <row r="18" spans="1:6" ht="27">
      <c r="A18" s="85" t="s">
        <v>145</v>
      </c>
      <c r="B18" s="108" t="s">
        <v>132</v>
      </c>
      <c r="C18" s="85" t="s">
        <v>183</v>
      </c>
      <c r="D18" s="85" t="str">
        <f t="shared" si="0"/>
        <v>Application for Staff ID Card
(Regular Staff  Members)Office of Research and Innovation</v>
      </c>
      <c r="E18" s="103" t="s">
        <v>129</v>
      </c>
      <c r="F18" s="88"/>
    </row>
    <row r="19" spans="1:6" ht="27">
      <c r="A19" s="85" t="s">
        <v>146</v>
      </c>
      <c r="B19" s="108" t="s">
        <v>132</v>
      </c>
      <c r="C19" s="85" t="s">
        <v>185</v>
      </c>
      <c r="D19" s="85" t="str">
        <f t="shared" si="0"/>
        <v>Application for Staff ID Card
(Regular Staff  Members)Office of Campus Management</v>
      </c>
      <c r="E19" s="103" t="s">
        <v>129</v>
      </c>
      <c r="F19" s="88"/>
    </row>
    <row r="20" spans="1:6" ht="27">
      <c r="A20" s="85" t="s">
        <v>193</v>
      </c>
      <c r="B20" s="108" t="s">
        <v>132</v>
      </c>
      <c r="C20" s="85" t="s">
        <v>194</v>
      </c>
      <c r="D20" s="85" t="str">
        <f t="shared" si="0"/>
        <v>Application for Staff ID Card
(Regular Staff  Members)Administrative Departments</v>
      </c>
      <c r="E20" s="103" t="s">
        <v>129</v>
      </c>
      <c r="F20" s="88"/>
    </row>
    <row r="21" spans="1:6" ht="27">
      <c r="A21" s="85" t="s">
        <v>147</v>
      </c>
      <c r="B21" s="108" t="s">
        <v>132</v>
      </c>
      <c r="C21" s="85" t="s">
        <v>186</v>
      </c>
      <c r="D21" s="85" t="str">
        <f t="shared" si="0"/>
        <v>Application for Staff ID Card
(Regular Staff  Members)Open Facility Center</v>
      </c>
      <c r="E21" s="103" t="s">
        <v>129</v>
      </c>
      <c r="F21" s="88"/>
    </row>
    <row r="22" spans="1:6" ht="27.75" thickBot="1">
      <c r="A22" s="90" t="s">
        <v>148</v>
      </c>
      <c r="B22" s="110" t="s">
        <v>132</v>
      </c>
      <c r="C22" s="90" t="s">
        <v>187</v>
      </c>
      <c r="D22" s="85" t="str">
        <f t="shared" si="0"/>
        <v>Application for Staff ID Card
(Regular Staff  Members)Others</v>
      </c>
      <c r="E22" s="107" t="s">
        <v>131</v>
      </c>
      <c r="F22" s="88"/>
    </row>
    <row r="23" spans="1:6" ht="28.5" customHeight="1" thickTop="1">
      <c r="A23" s="87" t="s">
        <v>93</v>
      </c>
      <c r="B23" s="109" t="s">
        <v>134</v>
      </c>
      <c r="C23" s="87" t="s">
        <v>156</v>
      </c>
      <c r="D23" s="87" t="str">
        <f>B23&amp;C23</f>
        <v>Reissue application for Staff ID Card
(Regular Staff  Members)School of Science</v>
      </c>
      <c r="E23" s="87" t="s">
        <v>117</v>
      </c>
    </row>
    <row r="24" spans="1:6" ht="28.5" customHeight="1">
      <c r="A24" s="85" t="s">
        <v>94</v>
      </c>
      <c r="B24" s="108" t="s">
        <v>134</v>
      </c>
      <c r="C24" s="85" t="s">
        <v>158</v>
      </c>
      <c r="D24" s="85" t="str">
        <f t="shared" ref="D24:D42" si="2">B24&amp;C24</f>
        <v>Reissue application for Staff ID Card
(Regular Staff  Members)School of Engineering</v>
      </c>
      <c r="E24" s="85" t="s">
        <v>117</v>
      </c>
    </row>
    <row r="25" spans="1:6" ht="28.5" customHeight="1">
      <c r="A25" s="85" t="s">
        <v>95</v>
      </c>
      <c r="B25" s="108" t="s">
        <v>134</v>
      </c>
      <c r="C25" s="85" t="s">
        <v>160</v>
      </c>
      <c r="D25" s="85" t="str">
        <f t="shared" si="2"/>
        <v>Reissue application for Staff ID Card
(Regular Staff  Members)School of Materials and Chemical Technology</v>
      </c>
      <c r="E25" s="85" t="s">
        <v>117</v>
      </c>
    </row>
    <row r="26" spans="1:6" ht="28.5" customHeight="1">
      <c r="A26" s="85" t="s">
        <v>96</v>
      </c>
      <c r="B26" s="108" t="s">
        <v>134</v>
      </c>
      <c r="C26" s="85" t="s">
        <v>162</v>
      </c>
      <c r="D26" s="85" t="str">
        <f t="shared" si="2"/>
        <v>Reissue application for Staff ID Card
(Regular Staff  Members)School of Computing</v>
      </c>
      <c r="E26" s="85" t="s">
        <v>117</v>
      </c>
    </row>
    <row r="27" spans="1:6" ht="28.5" customHeight="1">
      <c r="A27" s="85" t="s">
        <v>98</v>
      </c>
      <c r="B27" s="108" t="s">
        <v>134</v>
      </c>
      <c r="C27" s="85" t="s">
        <v>164</v>
      </c>
      <c r="D27" s="85" t="str">
        <f t="shared" si="2"/>
        <v>Reissue application for Staff ID Card
(Regular Staff  Members)School of Environment and Society</v>
      </c>
      <c r="E27" s="85" t="s">
        <v>117</v>
      </c>
    </row>
    <row r="28" spans="1:6" ht="28.5" customHeight="1">
      <c r="A28" s="85" t="s">
        <v>97</v>
      </c>
      <c r="B28" s="108" t="s">
        <v>134</v>
      </c>
      <c r="C28" s="85" t="s">
        <v>168</v>
      </c>
      <c r="D28" s="85" t="str">
        <f t="shared" si="2"/>
        <v>Reissue application for Staff ID Card
(Regular Staff  Members)School of Life Science and Technology</v>
      </c>
      <c r="E28" s="93" t="s">
        <v>130</v>
      </c>
    </row>
    <row r="29" spans="1:6" ht="28.5" customHeight="1">
      <c r="A29" s="85" t="s">
        <v>99</v>
      </c>
      <c r="B29" s="108" t="s">
        <v>134</v>
      </c>
      <c r="C29" s="85" t="s">
        <v>166</v>
      </c>
      <c r="D29" s="85" t="str">
        <f t="shared" si="2"/>
        <v>Reissue application for Staff ID Card
(Regular Staff  Members)Institute for Liberal Arts</v>
      </c>
      <c r="E29" s="85" t="s">
        <v>117</v>
      </c>
    </row>
    <row r="30" spans="1:6" ht="28.5" customHeight="1">
      <c r="A30" s="85" t="s">
        <v>100</v>
      </c>
      <c r="B30" s="108" t="s">
        <v>134</v>
      </c>
      <c r="C30" s="85" t="s">
        <v>170</v>
      </c>
      <c r="D30" s="85" t="str">
        <f t="shared" si="2"/>
        <v xml:space="preserve">Reissue application for Staff ID Card
(Regular Staff  Members)Institute of Innovative Research	</v>
      </c>
      <c r="E30" s="93" t="s">
        <v>130</v>
      </c>
    </row>
    <row r="31" spans="1:6" ht="28.5" customHeight="1">
      <c r="A31" s="104" t="s">
        <v>202</v>
      </c>
      <c r="B31" s="108" t="s">
        <v>201</v>
      </c>
      <c r="C31" s="121" t="s">
        <v>203</v>
      </c>
      <c r="D31" s="85" t="str">
        <f t="shared" ref="D31" si="3">B31&amp;C31</f>
        <v>Reissue application for Staff ID Card
(Regular Staff  Members)International Research Frontiers Initiative</v>
      </c>
      <c r="E31" s="93" t="s">
        <v>130</v>
      </c>
    </row>
    <row r="32" spans="1:6" ht="28.5" customHeight="1">
      <c r="A32" s="120" t="s">
        <v>140</v>
      </c>
      <c r="B32" s="108" t="s">
        <v>134</v>
      </c>
      <c r="C32" s="85" t="s">
        <v>172</v>
      </c>
      <c r="D32" s="85" t="str">
        <f t="shared" si="2"/>
        <v>Reissue application for Staff ID Card
(Regular Staff  Members)Earth-Life Science Institute</v>
      </c>
      <c r="E32" s="85" t="s">
        <v>117</v>
      </c>
    </row>
    <row r="33" spans="1:6" ht="28.5" customHeight="1">
      <c r="A33" s="104" t="s">
        <v>198</v>
      </c>
      <c r="B33" s="108" t="s">
        <v>134</v>
      </c>
      <c r="C33" s="121" t="s">
        <v>200</v>
      </c>
      <c r="D33" s="85" t="str">
        <f t="shared" si="2"/>
        <v>Reissue application for Staff ID Card
(Regular Staff  Members)MDX Research Center for Element Strategy</v>
      </c>
      <c r="E33" s="93" t="s">
        <v>130</v>
      </c>
    </row>
    <row r="34" spans="1:6" ht="28.5" customHeight="1">
      <c r="A34" s="85" t="s">
        <v>141</v>
      </c>
      <c r="B34" s="108" t="s">
        <v>134</v>
      </c>
      <c r="C34" s="85" t="s">
        <v>128</v>
      </c>
      <c r="D34" s="85" t="str">
        <f t="shared" si="2"/>
        <v>Reissue application for Staff ID Card
(Regular Staff  Members)Tokyo Tech High School of Science and Technology</v>
      </c>
      <c r="E34" s="85" t="s">
        <v>117</v>
      </c>
    </row>
    <row r="35" spans="1:6" ht="28.5" customHeight="1">
      <c r="A35" s="85" t="s">
        <v>142</v>
      </c>
      <c r="B35" s="108" t="s">
        <v>134</v>
      </c>
      <c r="C35" s="85" t="s">
        <v>175</v>
      </c>
      <c r="D35" s="85" t="str">
        <f t="shared" si="2"/>
        <v>Reissue application for Staff ID Card
(Regular Staff  Members)Radiation Research and Management Center</v>
      </c>
      <c r="E35" s="93" t="s">
        <v>130</v>
      </c>
    </row>
    <row r="36" spans="1:6" ht="28.5" customHeight="1">
      <c r="A36" s="85" t="s">
        <v>143</v>
      </c>
      <c r="B36" s="108" t="s">
        <v>134</v>
      </c>
      <c r="C36" s="85" t="s">
        <v>177</v>
      </c>
      <c r="D36" s="85" t="str">
        <f t="shared" si="2"/>
        <v>Reissue application for Staff ID Card
(Regular Staff  Members)Strategic Management Office</v>
      </c>
      <c r="E36" s="85" t="s">
        <v>117</v>
      </c>
    </row>
    <row r="37" spans="1:6" ht="28.5" customHeight="1">
      <c r="A37" s="85" t="s">
        <v>144</v>
      </c>
      <c r="B37" s="108" t="s">
        <v>134</v>
      </c>
      <c r="C37" s="85" t="s">
        <v>180</v>
      </c>
      <c r="D37" s="85" t="str">
        <f t="shared" si="2"/>
        <v>Reissue application for Staff ID Card
(Regular Staff  Members)Office of Education and International Cooperation</v>
      </c>
      <c r="E37" s="85" t="s">
        <v>117</v>
      </c>
    </row>
    <row r="38" spans="1:6" ht="28.5" customHeight="1">
      <c r="A38" s="85" t="s">
        <v>145</v>
      </c>
      <c r="B38" s="108" t="s">
        <v>134</v>
      </c>
      <c r="C38" s="85" t="s">
        <v>182</v>
      </c>
      <c r="D38" s="85" t="str">
        <f t="shared" si="2"/>
        <v>Reissue application for Staff ID Card
(Regular Staff  Members)Office of Research and Innovation</v>
      </c>
      <c r="E38" s="85" t="s">
        <v>117</v>
      </c>
    </row>
    <row r="39" spans="1:6" ht="28.5" customHeight="1">
      <c r="A39" s="85" t="s">
        <v>146</v>
      </c>
      <c r="B39" s="108" t="s">
        <v>134</v>
      </c>
      <c r="C39" s="85" t="s">
        <v>184</v>
      </c>
      <c r="D39" s="85" t="str">
        <f t="shared" si="2"/>
        <v>Reissue application for Staff ID Card
(Regular Staff  Members)Office of Campus Management</v>
      </c>
      <c r="E39" s="85" t="s">
        <v>117</v>
      </c>
    </row>
    <row r="40" spans="1:6" ht="28.5" customHeight="1">
      <c r="A40" s="85" t="s">
        <v>193</v>
      </c>
      <c r="B40" s="108" t="s">
        <v>134</v>
      </c>
      <c r="C40" s="85" t="s">
        <v>194</v>
      </c>
      <c r="D40" s="85" t="str">
        <f t="shared" si="2"/>
        <v>Reissue application for Staff ID Card
(Regular Staff  Members)Administrative Departments</v>
      </c>
      <c r="E40" s="85" t="s">
        <v>117</v>
      </c>
    </row>
    <row r="41" spans="1:6" ht="28.5" customHeight="1">
      <c r="A41" s="85" t="s">
        <v>147</v>
      </c>
      <c r="B41" s="108" t="s">
        <v>134</v>
      </c>
      <c r="C41" s="85" t="s">
        <v>186</v>
      </c>
      <c r="D41" s="85" t="str">
        <f t="shared" si="2"/>
        <v>Reissue application for Staff ID Card
(Regular Staff  Members)Open Facility Center</v>
      </c>
      <c r="E41" s="85" t="s">
        <v>117</v>
      </c>
      <c r="F41" s="88"/>
    </row>
    <row r="42" spans="1:6" ht="28.5" customHeight="1" thickBot="1">
      <c r="A42" s="90" t="s">
        <v>148</v>
      </c>
      <c r="B42" s="110" t="s">
        <v>134</v>
      </c>
      <c r="C42" s="90" t="s">
        <v>187</v>
      </c>
      <c r="D42" s="90" t="str">
        <f t="shared" si="2"/>
        <v>Reissue application for Staff ID Card
(Regular Staff  Members)Others</v>
      </c>
      <c r="E42" s="106" t="s">
        <v>117</v>
      </c>
      <c r="F42" s="89"/>
    </row>
    <row r="43" spans="1:6" ht="27.75" thickTop="1">
      <c r="A43" s="112" t="s">
        <v>93</v>
      </c>
      <c r="B43" s="91" t="s">
        <v>138</v>
      </c>
      <c r="C43" s="114" t="s">
        <v>156</v>
      </c>
      <c r="D43" s="114" t="str">
        <f>B43&amp;C43</f>
        <v>Application for Staff ID Card
(Non-Regular Staff Members)School of Science</v>
      </c>
      <c r="E43" s="111" t="s">
        <v>192</v>
      </c>
    </row>
    <row r="44" spans="1:6" ht="27">
      <c r="A44" s="85" t="s">
        <v>94</v>
      </c>
      <c r="B44" s="108" t="s">
        <v>138</v>
      </c>
      <c r="C44" s="115" t="s">
        <v>158</v>
      </c>
      <c r="D44" s="115" t="str">
        <f t="shared" ref="D44:D64" si="4">B44&amp;C44</f>
        <v>Application for Staff ID Card
(Non-Regular Staff Members)School of Engineering</v>
      </c>
      <c r="E44" s="111" t="s">
        <v>192</v>
      </c>
    </row>
    <row r="45" spans="1:6" ht="27">
      <c r="A45" s="85" t="s">
        <v>95</v>
      </c>
      <c r="B45" s="108" t="s">
        <v>138</v>
      </c>
      <c r="C45" s="115" t="s">
        <v>160</v>
      </c>
      <c r="D45" s="115" t="str">
        <f t="shared" si="4"/>
        <v>Application for Staff ID Card
(Non-Regular Staff Members)School of Materials and Chemical Technology</v>
      </c>
      <c r="E45" s="111" t="s">
        <v>192</v>
      </c>
    </row>
    <row r="46" spans="1:6" ht="27">
      <c r="A46" s="85" t="s">
        <v>96</v>
      </c>
      <c r="B46" s="108" t="s">
        <v>138</v>
      </c>
      <c r="C46" s="115" t="s">
        <v>162</v>
      </c>
      <c r="D46" s="115" t="str">
        <f t="shared" si="4"/>
        <v>Application for Staff ID Card
(Non-Regular Staff Members)School of Computing</v>
      </c>
      <c r="E46" s="111" t="s">
        <v>192</v>
      </c>
    </row>
    <row r="47" spans="1:6" ht="27">
      <c r="A47" s="85" t="s">
        <v>98</v>
      </c>
      <c r="B47" s="108" t="s">
        <v>138</v>
      </c>
      <c r="C47" s="115" t="s">
        <v>164</v>
      </c>
      <c r="D47" s="115" t="str">
        <f t="shared" si="4"/>
        <v>Application for Staff ID Card
(Non-Regular Staff Members)School of Environment and Society</v>
      </c>
      <c r="E47" s="111" t="s">
        <v>192</v>
      </c>
    </row>
    <row r="48" spans="1:6" ht="27">
      <c r="A48" s="85" t="s">
        <v>97</v>
      </c>
      <c r="B48" s="108" t="s">
        <v>138</v>
      </c>
      <c r="C48" s="115" t="s">
        <v>168</v>
      </c>
      <c r="D48" s="115" t="str">
        <f t="shared" si="4"/>
        <v>Application for Staff ID Card
(Non-Regular Staff Members)School of Life Science and Technology</v>
      </c>
      <c r="E48" s="93" t="s">
        <v>130</v>
      </c>
    </row>
    <row r="49" spans="1:6" ht="27">
      <c r="A49" s="85" t="s">
        <v>99</v>
      </c>
      <c r="B49" s="108" t="s">
        <v>138</v>
      </c>
      <c r="C49" s="115" t="s">
        <v>166</v>
      </c>
      <c r="D49" s="115" t="str">
        <f t="shared" si="4"/>
        <v>Application for Staff ID Card
(Non-Regular Staff Members)Institute for Liberal Arts</v>
      </c>
      <c r="E49" s="111" t="s">
        <v>192</v>
      </c>
    </row>
    <row r="50" spans="1:6" ht="27">
      <c r="A50" s="85" t="s">
        <v>100</v>
      </c>
      <c r="B50" s="108" t="s">
        <v>138</v>
      </c>
      <c r="C50" s="115" t="s">
        <v>170</v>
      </c>
      <c r="D50" s="115" t="str">
        <f t="shared" si="4"/>
        <v xml:space="preserve">Application for Staff ID Card
(Non-Regular Staff Members)Institute of Innovative Research	</v>
      </c>
      <c r="E50" s="93" t="s">
        <v>130</v>
      </c>
    </row>
    <row r="51" spans="1:6" ht="27">
      <c r="A51" s="104" t="s">
        <v>202</v>
      </c>
      <c r="B51" s="108" t="s">
        <v>138</v>
      </c>
      <c r="C51" s="121" t="s">
        <v>203</v>
      </c>
      <c r="D51" s="115" t="str">
        <f t="shared" ref="D51" si="5">B51&amp;C51</f>
        <v>Application for Staff ID Card
(Non-Regular Staff Members)International Research Frontiers Initiative</v>
      </c>
      <c r="E51" s="93" t="s">
        <v>130</v>
      </c>
    </row>
    <row r="52" spans="1:6" ht="27">
      <c r="A52" s="120" t="s">
        <v>140</v>
      </c>
      <c r="B52" s="108" t="s">
        <v>138</v>
      </c>
      <c r="C52" s="115" t="s">
        <v>172</v>
      </c>
      <c r="D52" s="115" t="str">
        <f t="shared" si="4"/>
        <v>Application for Staff ID Card
(Non-Regular Staff Members)Earth-Life Science Institute</v>
      </c>
      <c r="E52" s="103" t="s">
        <v>129</v>
      </c>
    </row>
    <row r="53" spans="1:6" ht="27">
      <c r="A53" s="104" t="s">
        <v>198</v>
      </c>
      <c r="B53" s="108" t="s">
        <v>138</v>
      </c>
      <c r="C53" s="121" t="s">
        <v>200</v>
      </c>
      <c r="D53" s="115" t="str">
        <f t="shared" si="4"/>
        <v>Application for Staff ID Card
(Non-Regular Staff Members)MDX Research Center for Element Strategy</v>
      </c>
      <c r="E53" s="93" t="s">
        <v>130</v>
      </c>
    </row>
    <row r="54" spans="1:6" ht="27">
      <c r="A54" s="85" t="s">
        <v>141</v>
      </c>
      <c r="B54" s="108" t="s">
        <v>138</v>
      </c>
      <c r="C54" s="115" t="s">
        <v>128</v>
      </c>
      <c r="D54" s="115" t="str">
        <f t="shared" si="4"/>
        <v>Application for Staff ID Card
(Non-Regular Staff Members)Tokyo Tech High School of Science and Technology</v>
      </c>
      <c r="E54" s="103" t="s">
        <v>129</v>
      </c>
    </row>
    <row r="55" spans="1:6" ht="27">
      <c r="A55" s="85" t="s">
        <v>149</v>
      </c>
      <c r="B55" s="108" t="s">
        <v>138</v>
      </c>
      <c r="C55" s="115" t="s">
        <v>175</v>
      </c>
      <c r="D55" s="115" t="str">
        <f t="shared" si="4"/>
        <v>Application for Staff ID Card
(Non-Regular Staff Members)Radiation Research and Management Center</v>
      </c>
      <c r="E55" s="93" t="s">
        <v>130</v>
      </c>
    </row>
    <row r="56" spans="1:6" ht="27">
      <c r="A56" s="85" t="s">
        <v>150</v>
      </c>
      <c r="B56" s="108" t="s">
        <v>138</v>
      </c>
      <c r="C56" s="115" t="s">
        <v>177</v>
      </c>
      <c r="D56" s="115" t="str">
        <f t="shared" si="4"/>
        <v>Application for Staff ID Card
(Non-Regular Staff Members)Strategic Management Office</v>
      </c>
      <c r="E56" s="103" t="s">
        <v>129</v>
      </c>
    </row>
    <row r="57" spans="1:6" ht="27">
      <c r="A57" s="85" t="s">
        <v>151</v>
      </c>
      <c r="B57" s="108" t="s">
        <v>138</v>
      </c>
      <c r="C57" s="115" t="s">
        <v>180</v>
      </c>
      <c r="D57" s="115" t="str">
        <f t="shared" si="4"/>
        <v>Application for Staff ID Card
(Non-Regular Staff Members)Office of Education and International Cooperation</v>
      </c>
      <c r="E57" s="103" t="s">
        <v>129</v>
      </c>
    </row>
    <row r="58" spans="1:6" ht="27">
      <c r="A58" s="85" t="s">
        <v>152</v>
      </c>
      <c r="B58" s="108" t="s">
        <v>138</v>
      </c>
      <c r="C58" s="115" t="s">
        <v>182</v>
      </c>
      <c r="D58" s="115" t="str">
        <f t="shared" si="4"/>
        <v>Application for Staff ID Card
(Non-Regular Staff Members)Office of Research and Innovation</v>
      </c>
      <c r="E58" s="103" t="s">
        <v>129</v>
      </c>
    </row>
    <row r="59" spans="1:6" ht="27">
      <c r="A59" s="85" t="s">
        <v>153</v>
      </c>
      <c r="B59" s="108" t="s">
        <v>138</v>
      </c>
      <c r="C59" s="115" t="s">
        <v>184</v>
      </c>
      <c r="D59" s="115" t="str">
        <f t="shared" si="4"/>
        <v>Application for Staff ID Card
(Non-Regular Staff Members)Office of Campus Management</v>
      </c>
      <c r="E59" s="103" t="s">
        <v>129</v>
      </c>
    </row>
    <row r="60" spans="1:6" ht="42" customHeight="1">
      <c r="A60" s="85" t="s">
        <v>188</v>
      </c>
      <c r="B60" s="108" t="s">
        <v>138</v>
      </c>
      <c r="C60" s="116" t="s">
        <v>195</v>
      </c>
      <c r="D60" s="115" t="str">
        <f t="shared" si="4"/>
        <v>Application for Staff ID Card
(Non-Regular Staff Members)Administrative Departments excluding Schools Administration Office</v>
      </c>
      <c r="E60" s="103" t="s">
        <v>129</v>
      </c>
    </row>
    <row r="61" spans="1:6" ht="42" customHeight="1">
      <c r="A61" s="85" t="s">
        <v>189</v>
      </c>
      <c r="B61" s="108" t="s">
        <v>138</v>
      </c>
      <c r="C61" s="117" t="s">
        <v>196</v>
      </c>
      <c r="D61" s="115" t="str">
        <f t="shared" si="4"/>
        <v xml:space="preserve">Application for Staff ID Card
(Non-Regular Staff Members)Schools Administration Office (School of Life Science and Technology Administration Division, IIR Administration Division)
</v>
      </c>
      <c r="E61" s="93" t="s">
        <v>130</v>
      </c>
    </row>
    <row r="62" spans="1:6" ht="42" customHeight="1">
      <c r="A62" s="85" t="s">
        <v>190</v>
      </c>
      <c r="B62" s="108" t="s">
        <v>138</v>
      </c>
      <c r="C62" s="117" t="s">
        <v>197</v>
      </c>
      <c r="D62" s="115" t="str">
        <f t="shared" si="4"/>
        <v>Application for Staff ID Card
(Non-Regular Staff Members)Schools Administration Office (excluding School of Life Science and Technology Administration Division,  IIR Administration Division)</v>
      </c>
      <c r="E62" s="111" t="s">
        <v>192</v>
      </c>
    </row>
    <row r="63" spans="1:6" ht="27">
      <c r="A63" s="85" t="s">
        <v>154</v>
      </c>
      <c r="B63" s="108" t="s">
        <v>138</v>
      </c>
      <c r="C63" s="115" t="s">
        <v>186</v>
      </c>
      <c r="D63" s="115" t="str">
        <f t="shared" si="4"/>
        <v>Application for Staff ID Card
(Non-Regular Staff Members)Open Facility Center</v>
      </c>
      <c r="E63" s="103" t="s">
        <v>129</v>
      </c>
      <c r="F63" s="88"/>
    </row>
    <row r="64" spans="1:6" ht="27.75" thickBot="1">
      <c r="A64" s="113" t="s">
        <v>155</v>
      </c>
      <c r="B64" s="92" t="s">
        <v>138</v>
      </c>
      <c r="C64" s="118" t="s">
        <v>187</v>
      </c>
      <c r="D64" s="118" t="str">
        <f t="shared" si="4"/>
        <v>Application for Staff ID Card
(Non-Regular Staff Members)Others</v>
      </c>
      <c r="E64" s="107" t="s">
        <v>131</v>
      </c>
      <c r="F64" s="89"/>
    </row>
    <row r="65" spans="1:6" ht="41.25" thickTop="1">
      <c r="A65" s="112" t="s">
        <v>93</v>
      </c>
      <c r="B65" s="91" t="s">
        <v>136</v>
      </c>
      <c r="C65" s="114" t="s">
        <v>156</v>
      </c>
      <c r="D65" s="119" t="str">
        <f>B65&amp;C65</f>
        <v>Reissue application for Staff ID Card
(Non-Regular Staff Members)School of Science</v>
      </c>
      <c r="E65" s="87" t="s">
        <v>117</v>
      </c>
    </row>
    <row r="66" spans="1:6" ht="40.5">
      <c r="A66" s="85" t="s">
        <v>94</v>
      </c>
      <c r="B66" s="108" t="s">
        <v>191</v>
      </c>
      <c r="C66" s="115" t="s">
        <v>158</v>
      </c>
      <c r="D66" s="115" t="str">
        <f t="shared" ref="D66:D86" si="6">B66&amp;C66</f>
        <v>Reissue application for Staff ID Card
(Non-Regular Staff Members)School of Engineering</v>
      </c>
      <c r="E66" s="85" t="s">
        <v>117</v>
      </c>
    </row>
    <row r="67" spans="1:6" ht="40.5">
      <c r="A67" s="85" t="s">
        <v>95</v>
      </c>
      <c r="B67" s="108" t="s">
        <v>136</v>
      </c>
      <c r="C67" s="115" t="s">
        <v>160</v>
      </c>
      <c r="D67" s="115" t="str">
        <f>B67&amp;C67</f>
        <v>Reissue application for Staff ID Card
(Non-Regular Staff Members)School of Materials and Chemical Technology</v>
      </c>
      <c r="E67" s="85" t="s">
        <v>117</v>
      </c>
    </row>
    <row r="68" spans="1:6" ht="40.5">
      <c r="A68" s="85" t="s">
        <v>96</v>
      </c>
      <c r="B68" s="108" t="s">
        <v>191</v>
      </c>
      <c r="C68" s="115" t="s">
        <v>162</v>
      </c>
      <c r="D68" s="115" t="str">
        <f t="shared" si="6"/>
        <v>Reissue application for Staff ID Card
(Non-Regular Staff Members)School of Computing</v>
      </c>
      <c r="E68" s="85" t="s">
        <v>117</v>
      </c>
    </row>
    <row r="69" spans="1:6" ht="40.5">
      <c r="A69" s="85" t="s">
        <v>98</v>
      </c>
      <c r="B69" s="108" t="s">
        <v>136</v>
      </c>
      <c r="C69" s="115" t="s">
        <v>164</v>
      </c>
      <c r="D69" s="115" t="str">
        <f t="shared" si="6"/>
        <v>Reissue application for Staff ID Card
(Non-Regular Staff Members)School of Environment and Society</v>
      </c>
      <c r="E69" s="85" t="s">
        <v>117</v>
      </c>
    </row>
    <row r="70" spans="1:6" ht="40.5">
      <c r="A70" s="85" t="s">
        <v>97</v>
      </c>
      <c r="B70" s="108" t="s">
        <v>191</v>
      </c>
      <c r="C70" s="115" t="s">
        <v>168</v>
      </c>
      <c r="D70" s="115" t="str">
        <f t="shared" si="6"/>
        <v>Reissue application for Staff ID Card
(Non-Regular Staff Members)School of Life Science and Technology</v>
      </c>
      <c r="E70" s="93" t="s">
        <v>130</v>
      </c>
    </row>
    <row r="71" spans="1:6" ht="40.5">
      <c r="A71" s="85" t="s">
        <v>99</v>
      </c>
      <c r="B71" s="108" t="s">
        <v>136</v>
      </c>
      <c r="C71" s="115" t="s">
        <v>166</v>
      </c>
      <c r="D71" s="115" t="str">
        <f t="shared" si="6"/>
        <v>Reissue application for Staff ID Card
(Non-Regular Staff Members)Institute for Liberal Arts</v>
      </c>
      <c r="E71" s="85" t="s">
        <v>117</v>
      </c>
    </row>
    <row r="72" spans="1:6" ht="40.5">
      <c r="A72" s="85" t="s">
        <v>100</v>
      </c>
      <c r="B72" s="108" t="s">
        <v>191</v>
      </c>
      <c r="C72" s="115" t="s">
        <v>170</v>
      </c>
      <c r="D72" s="115" t="str">
        <f t="shared" si="6"/>
        <v xml:space="preserve">Reissue application for Staff ID Card
(Non-Regular Staff Members)Institute of Innovative Research	</v>
      </c>
      <c r="E72" s="93" t="s">
        <v>130</v>
      </c>
    </row>
    <row r="73" spans="1:6" ht="40.5">
      <c r="A73" s="104" t="s">
        <v>202</v>
      </c>
      <c r="B73" s="108" t="s">
        <v>137</v>
      </c>
      <c r="C73" s="121" t="s">
        <v>203</v>
      </c>
      <c r="D73" s="115" t="str">
        <f t="shared" ref="D73" si="7">B73&amp;C73</f>
        <v>Reissue application for Staff ID Card
(Non-Regular Staff Members)International Research Frontiers Initiative</v>
      </c>
      <c r="E73" s="93" t="s">
        <v>130</v>
      </c>
    </row>
    <row r="74" spans="1:6" ht="40.5">
      <c r="A74" s="85" t="s">
        <v>140</v>
      </c>
      <c r="B74" s="108" t="s">
        <v>136</v>
      </c>
      <c r="C74" s="115" t="s">
        <v>172</v>
      </c>
      <c r="D74" s="115" t="str">
        <f t="shared" si="6"/>
        <v>Reissue application for Staff ID Card
(Non-Regular Staff Members)Earth-Life Science Institute</v>
      </c>
      <c r="E74" s="85" t="s">
        <v>117</v>
      </c>
    </row>
    <row r="75" spans="1:6" ht="40.5">
      <c r="A75" s="104" t="s">
        <v>198</v>
      </c>
      <c r="B75" s="108" t="s">
        <v>191</v>
      </c>
      <c r="C75" s="121" t="s">
        <v>200</v>
      </c>
      <c r="D75" s="115" t="str">
        <f t="shared" si="6"/>
        <v>Reissue application for Staff ID Card
(Non-Regular Staff Members)MDX Research Center for Element Strategy</v>
      </c>
      <c r="E75" s="93" t="s">
        <v>130</v>
      </c>
    </row>
    <row r="76" spans="1:6" ht="40.5">
      <c r="A76" s="85" t="s">
        <v>141</v>
      </c>
      <c r="B76" s="108" t="s">
        <v>191</v>
      </c>
      <c r="C76" s="115" t="s">
        <v>128</v>
      </c>
      <c r="D76" s="115" t="str">
        <f t="shared" si="6"/>
        <v>Reissue application for Staff ID Card
(Non-Regular Staff Members)Tokyo Tech High School of Science and Technology</v>
      </c>
      <c r="E76" s="85" t="s">
        <v>117</v>
      </c>
    </row>
    <row r="77" spans="1:6" ht="40.5">
      <c r="A77" s="85" t="s">
        <v>149</v>
      </c>
      <c r="B77" s="108" t="s">
        <v>136</v>
      </c>
      <c r="C77" s="115" t="s">
        <v>175</v>
      </c>
      <c r="D77" s="115" t="str">
        <f t="shared" si="6"/>
        <v>Reissue application for Staff ID Card
(Non-Regular Staff Members)Radiation Research and Management Center</v>
      </c>
      <c r="E77" s="93" t="s">
        <v>130</v>
      </c>
    </row>
    <row r="78" spans="1:6" ht="40.5">
      <c r="A78" s="85" t="s">
        <v>150</v>
      </c>
      <c r="B78" s="108" t="s">
        <v>191</v>
      </c>
      <c r="C78" s="115" t="s">
        <v>177</v>
      </c>
      <c r="D78" s="115" t="str">
        <f t="shared" si="6"/>
        <v>Reissue application for Staff ID Card
(Non-Regular Staff Members)Strategic Management Office</v>
      </c>
      <c r="E78" s="85" t="s">
        <v>117</v>
      </c>
      <c r="F78" s="88"/>
    </row>
    <row r="79" spans="1:6" ht="41.25" thickBot="1">
      <c r="A79" s="85" t="s">
        <v>151</v>
      </c>
      <c r="B79" s="108" t="s">
        <v>136</v>
      </c>
      <c r="C79" s="115" t="s">
        <v>180</v>
      </c>
      <c r="D79" s="115" t="str">
        <f t="shared" si="6"/>
        <v>Reissue application for Staff ID Card
(Non-Regular Staff Members)Office of Education and International Cooperation</v>
      </c>
      <c r="E79" s="85" t="s">
        <v>117</v>
      </c>
      <c r="F79" s="88"/>
    </row>
    <row r="80" spans="1:6" ht="41.25" thickTop="1">
      <c r="A80" s="85" t="s">
        <v>152</v>
      </c>
      <c r="B80" s="108" t="s">
        <v>191</v>
      </c>
      <c r="C80" s="115" t="s">
        <v>182</v>
      </c>
      <c r="D80" s="115" t="str">
        <f t="shared" si="6"/>
        <v>Reissue application for Staff ID Card
(Non-Regular Staff Members)Office of Research and Innovation</v>
      </c>
      <c r="E80" s="85" t="s">
        <v>117</v>
      </c>
      <c r="F80" s="105"/>
    </row>
    <row r="81" spans="1:6" ht="40.5">
      <c r="A81" s="85" t="s">
        <v>153</v>
      </c>
      <c r="B81" s="108" t="s">
        <v>136</v>
      </c>
      <c r="C81" s="115" t="s">
        <v>184</v>
      </c>
      <c r="D81" s="115" t="str">
        <f t="shared" si="6"/>
        <v>Reissue application for Staff ID Card
(Non-Regular Staff Members)Office of Campus Management</v>
      </c>
      <c r="E81" s="85" t="s">
        <v>117</v>
      </c>
    </row>
    <row r="82" spans="1:6" ht="40.5">
      <c r="A82" s="85" t="s">
        <v>188</v>
      </c>
      <c r="B82" s="108" t="s">
        <v>191</v>
      </c>
      <c r="C82" s="116" t="s">
        <v>195</v>
      </c>
      <c r="D82" s="115" t="str">
        <f t="shared" si="6"/>
        <v>Reissue application for Staff ID Card
(Non-Regular Staff Members)Administrative Departments excluding Schools Administration Office</v>
      </c>
      <c r="E82" s="85" t="s">
        <v>117</v>
      </c>
    </row>
    <row r="83" spans="1:6" ht="54">
      <c r="A83" s="85" t="s">
        <v>189</v>
      </c>
      <c r="B83" s="108" t="s">
        <v>136</v>
      </c>
      <c r="C83" s="117" t="s">
        <v>196</v>
      </c>
      <c r="D83" s="115" t="str">
        <f t="shared" si="6"/>
        <v xml:space="preserve">Reissue application for Staff ID Card
(Non-Regular Staff Members)Schools Administration Office (School of Life Science and Technology Administration Division, IIR Administration Division)
</v>
      </c>
      <c r="E83" s="93" t="s">
        <v>130</v>
      </c>
    </row>
    <row r="84" spans="1:6" ht="40.5">
      <c r="A84" s="85" t="s">
        <v>190</v>
      </c>
      <c r="B84" s="108" t="s">
        <v>191</v>
      </c>
      <c r="C84" s="117" t="s">
        <v>197</v>
      </c>
      <c r="D84" s="115" t="str">
        <f t="shared" si="6"/>
        <v>Reissue application for Staff ID Card
(Non-Regular Staff Members)Schools Administration Office (excluding School of Life Science and Technology Administration Division,  IIR Administration Division)</v>
      </c>
      <c r="E84" s="85" t="s">
        <v>117</v>
      </c>
    </row>
    <row r="85" spans="1:6" ht="40.5">
      <c r="A85" s="85" t="s">
        <v>154</v>
      </c>
      <c r="B85" s="108" t="s">
        <v>136</v>
      </c>
      <c r="C85" s="115" t="s">
        <v>186</v>
      </c>
      <c r="D85" s="115" t="str">
        <f t="shared" si="6"/>
        <v>Reissue application for Staff ID Card
(Non-Regular Staff Members)Open Facility Center</v>
      </c>
      <c r="E85" s="85" t="s">
        <v>117</v>
      </c>
    </row>
    <row r="86" spans="1:6" ht="41.25" thickBot="1">
      <c r="A86" s="85" t="s">
        <v>155</v>
      </c>
      <c r="B86" s="108" t="s">
        <v>191</v>
      </c>
      <c r="C86" s="115" t="s">
        <v>187</v>
      </c>
      <c r="D86" s="115" t="str">
        <f t="shared" si="6"/>
        <v>Reissue application for Staff ID Card
(Non-Regular Staff Members)Others</v>
      </c>
      <c r="E86" s="85" t="s">
        <v>117</v>
      </c>
      <c r="F86" s="89"/>
    </row>
    <row r="87" spans="1:6" ht="14.25" thickTop="1"/>
  </sheetData>
  <phoneticPr fontId="30"/>
  <hyperlinks>
    <hyperlink ref="E3" r:id="rId1" display="rig.jim@jim.titech.ac.jp" xr:uid="{6BA81D9C-FD6F-48DB-9473-9B81D1F1D055}"/>
    <hyperlink ref="E6" r:id="rId2" display="jyoriko@jim.titech.ac.jp" xr:uid="{9A728910-1752-4D03-B313-6DC3295A09AE}"/>
    <hyperlink ref="E9" r:id="rId3" display="syariko@jim.titech.ac.jp" xr:uid="{B6769B35-F100-4CF9-BD32-004F1149B11B}"/>
    <hyperlink ref="E5" r:id="rId4" display="kog.jim1@jim.titech.ac.jp" xr:uid="{D9DDC687-24D4-4782-BF20-388567D0D1FD}"/>
    <hyperlink ref="E4" r:id="rId5" display="kog.jim1@jim.titech.ac.jp" xr:uid="{9AAACBD5-4DF6-49CF-8C74-4BEF3CAC067A}"/>
    <hyperlink ref="E7" r:id="rId6" display="jyoriko@jim.titech.ac.jp" xr:uid="{39296F3C-64A8-43B7-A9E1-549889B1AA37}"/>
    <hyperlink ref="E14" r:id="rId7" display="jinjicard@jim.titech.ac.jp" xr:uid="{CFB747FD-8DD6-46A0-9749-F4C0BDB1BB39}"/>
    <hyperlink ref="E12" r:id="rId8" display="jinjicard@jim.titech.ac.jp" xr:uid="{EE59959D-8AC3-419D-B2BB-D52A7E5EC816}"/>
    <hyperlink ref="E16" r:id="rId9" display="jinjicard@jim.titech.ac.jp" xr:uid="{6C5AF884-1FB3-4BA7-8BAF-C99700B4C2A2}"/>
    <hyperlink ref="E17" r:id="rId10" display="jinjicard@jim.titech.ac.jp" xr:uid="{FB6C57ED-1F89-4C56-943A-AABA91A808F7}"/>
    <hyperlink ref="E18" r:id="rId11" display="jinjicard@jim.titech.ac.jp" xr:uid="{80750DE0-74A4-420D-85F7-CAD99CF762B4}"/>
    <hyperlink ref="E20" r:id="rId12" display="jinjicard@jim.titech.ac.jp" xr:uid="{EB7A6D00-C974-4E0E-B3D9-BBB2F8F63DAE}"/>
    <hyperlink ref="E19" r:id="rId13" display="jinjicard@jim.titech.ac.jp" xr:uid="{47A8BF34-7134-4DAE-93A5-521AB4D62694}"/>
    <hyperlink ref="E21" r:id="rId14" display="jinjicard@jim.titech.ac.jp" xr:uid="{BA5BB1E9-8EAA-4188-B48D-36961D4EBC68}"/>
    <hyperlink ref="E42" r:id="rId15" display="syariko@jim.titech.ac.jp" xr:uid="{9B35D48F-9A8A-4F9E-9428-0F85752D46C2}"/>
    <hyperlink ref="E23" r:id="rId16" display="ytanji@jim.titech.ac.jp" xr:uid="{14DC9B98-68B5-4020-A755-BF8F3B142612}"/>
    <hyperlink ref="E24" r:id="rId17" display="ytanji@jim.titech.ac.jp" xr:uid="{23AD0E42-1160-4839-A3DB-1060F7FA815F}"/>
    <hyperlink ref="E25" r:id="rId18" display="ytanji@jim.titech.ac.jp" xr:uid="{73052820-B449-4F4C-86F9-32E692047615}"/>
    <hyperlink ref="E26" r:id="rId19" display="ytanji@jim.titech.ac.jp" xr:uid="{6406718F-5D0E-4FD0-8D67-05B913D3DC43}"/>
    <hyperlink ref="E27" r:id="rId20" display="ytanji@jim.titech.ac.jp" xr:uid="{2AE3E010-0260-4ECE-9406-2D5B194FD9FA}"/>
    <hyperlink ref="E29" r:id="rId21" display="ytanji@jim.titech.ac.jp" xr:uid="{44135F68-86BB-435E-8D3C-F4F25A6241BC}"/>
    <hyperlink ref="E32" r:id="rId22" display="ytanji@jim.titech.ac.jp" xr:uid="{F8F3AEF4-2FD9-4C82-BA54-EFC7A727AE67}"/>
    <hyperlink ref="E34" r:id="rId23" display="ytanji@jim.titech.ac.jp" xr:uid="{C44FC6DC-801A-4208-BD9E-C9EDA25D1A4F}"/>
    <hyperlink ref="E62" r:id="rId24" xr:uid="{418ABA05-FC4F-47AD-BA91-89C5DBAA55A5}"/>
    <hyperlink ref="E60" r:id="rId25" display="jinjicard@jim.titech.ac.jp" xr:uid="{26DE202A-A4FC-43BB-AC45-54FA71D20FB0}"/>
    <hyperlink ref="E59" r:id="rId26" display="jinjicard@jim.titech.ac.jp" xr:uid="{D13D90A2-97F6-461A-9566-784FDAB33B2F}"/>
    <hyperlink ref="E58" r:id="rId27" display="jinjicard@jim.titech.ac.jp" xr:uid="{2F3679C2-677F-4E3D-9056-2FD184F51383}"/>
    <hyperlink ref="E57" r:id="rId28" display="jinjicard@jim.titech.ac.jp" xr:uid="{6C28A897-2906-4F01-B0F7-64547DCE3AB9}"/>
    <hyperlink ref="E56" r:id="rId29" display="jinjicard@jim.titech.ac.jp" xr:uid="{7A780185-559B-41FD-AA3E-F845C46E1D23}"/>
    <hyperlink ref="E54" r:id="rId30" display="jinjicard@jim.titech.ac.jp" xr:uid="{BCB51D3E-2220-4E5C-84F4-8E6800E2131D}"/>
    <hyperlink ref="E52" r:id="rId31" display="jinjicard@jim.titech.ac.jp" xr:uid="{B92477EB-A373-44B9-8B38-215F718BBE3C}"/>
    <hyperlink ref="E49" r:id="rId32" xr:uid="{55B44338-F119-40F0-9808-E39D538BE335}"/>
    <hyperlink ref="E47" r:id="rId33" xr:uid="{DD06D666-9042-4A95-9379-DD5AE6094DF5}"/>
    <hyperlink ref="E46" r:id="rId34" xr:uid="{A3599CD2-BE63-43BB-B5A8-5F90350EACB1}"/>
    <hyperlink ref="E45" r:id="rId35" xr:uid="{7D0471D1-D837-463A-919D-B59E46A44418}"/>
    <hyperlink ref="E36" r:id="rId36" display="ytanji@jim.titech.ac.jp" xr:uid="{32A49F4D-B827-46D0-B163-9A467AB85E77}"/>
    <hyperlink ref="E37" r:id="rId37" display="ytanji@jim.titech.ac.jp" xr:uid="{00DABD93-3072-43BB-83C7-1B5D564EECF5}"/>
    <hyperlink ref="E38" r:id="rId38" display="ytanji@jim.titech.ac.jp" xr:uid="{70C15B1C-B768-4033-846E-E8E7D03357A5}"/>
    <hyperlink ref="E40" r:id="rId39" display="ytanji@jim.titech.ac.jp" xr:uid="{874EF244-9B6B-4B81-AF58-FFCEE3779DBB}"/>
    <hyperlink ref="E39" r:id="rId40" display="ytanji@jim.titech.ac.jp" xr:uid="{AAFF65FB-83AE-4898-A4B6-88E6AF29301F}"/>
    <hyperlink ref="E41" r:id="rId41" display="ytanji@jim.titech.ac.jp" xr:uid="{A671943D-152F-452D-AB02-8AA8DCC23447}"/>
    <hyperlink ref="E44" r:id="rId42" xr:uid="{D9E8BB95-A5B7-4E08-92B9-2058705B1292}"/>
    <hyperlink ref="E43" r:id="rId43" xr:uid="{D9726A9B-1F54-4A84-A166-642867CBE408}"/>
    <hyperlink ref="E22" r:id="rId44" display="syariko@jim.titech.ac.jp" xr:uid="{DC49BD94-B185-4D77-ADD4-2344F77C9673}"/>
    <hyperlink ref="E65" r:id="rId45" display="ytanji@jim.titech.ac.jp" xr:uid="{B8282B5C-0999-406C-B459-AB143FEBC988}"/>
    <hyperlink ref="E66" r:id="rId46" display="ytanji@jim.titech.ac.jp" xr:uid="{8E5FCA3C-0CB7-4846-8BB1-D30D9235D370}"/>
    <hyperlink ref="E67" r:id="rId47" display="ytanji@jim.titech.ac.jp" xr:uid="{346F4021-6B04-4649-91A6-1DD932538291}"/>
    <hyperlink ref="E68" r:id="rId48" display="ytanji@jim.titech.ac.jp" xr:uid="{742B4831-1741-46E0-A9E8-864C12E77609}"/>
    <hyperlink ref="E69" r:id="rId49" display="ytanji@jim.titech.ac.jp" xr:uid="{302BE4B8-C1DC-45C1-BEDC-5F9C7025DA17}"/>
    <hyperlink ref="E71" r:id="rId50" display="ytanji@jim.titech.ac.jp" xr:uid="{BF62ACFD-4CD8-42A8-91E3-12CEA4DED56E}"/>
    <hyperlink ref="E74" r:id="rId51" display="ytanji@jim.titech.ac.jp" xr:uid="{FCFB4E3C-56CE-4048-A1E6-9F6E67C161A7}"/>
    <hyperlink ref="E76" r:id="rId52" display="ytanji@jim.titech.ac.jp" xr:uid="{A7B73167-DA81-428C-9A78-3619D3BA0F62}"/>
    <hyperlink ref="E78" r:id="rId53" display="ytanji@jim.titech.ac.jp" xr:uid="{A6DFAD06-74E5-40A2-8349-EFA0A19F3ED3}"/>
    <hyperlink ref="E79" r:id="rId54" display="ytanji@jim.titech.ac.jp" xr:uid="{366ED918-106D-4445-B40C-11E062330FE5}"/>
    <hyperlink ref="E80" r:id="rId55" display="ytanji@jim.titech.ac.jp" xr:uid="{3082DA10-F752-4F0B-8C16-54E30D7C20CC}"/>
    <hyperlink ref="E81" r:id="rId56" display="ytanji@jim.titech.ac.jp" xr:uid="{D496775C-D7A1-4A07-8BFC-91086867B0F8}"/>
    <hyperlink ref="E82" r:id="rId57" display="ytanji@jim.titech.ac.jp" xr:uid="{2DA1F9CD-8F78-473A-8F50-3F9832351780}"/>
    <hyperlink ref="E84" r:id="rId58" display="ytanji@jim.titech.ac.jp" xr:uid="{2FF3227D-E356-41F5-80F5-DD9361FEC720}"/>
    <hyperlink ref="E85" r:id="rId59" display="ytanji@jim.titech.ac.jp" xr:uid="{B94A12FB-C88C-4F9B-9AD8-039E6FB40594}"/>
    <hyperlink ref="E86" r:id="rId60" display="ytanji@jim.titech.ac.jp" xr:uid="{FB8D944A-3D0A-4DEE-AB22-0F6E5FF92B17}"/>
    <hyperlink ref="E63" r:id="rId61" display="jinjicard@jim.titech.ac.jp" xr:uid="{4AF4C481-434B-4B14-9290-0057BA637C3F}"/>
    <hyperlink ref="E64" r:id="rId62" display="syariko@jim.titech.ac.jp" xr:uid="{5E37139C-7CDF-4BD7-AC6E-7079D19D0FF5}"/>
  </hyperlinks>
  <pageMargins left="0.7" right="0.7" top="0.75" bottom="0.75" header="0.3" footer="0.3"/>
  <pageSetup paperSize="9" scale="33" orientation="portrait" r:id="rId6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0"/>
  <sheetViews>
    <sheetView workbookViewId="0">
      <selection activeCell="AR2" sqref="AR2"/>
    </sheetView>
  </sheetViews>
  <sheetFormatPr defaultColWidth="12" defaultRowHeight="15" customHeight="1"/>
  <cols>
    <col min="1" max="2" width="12" style="33"/>
    <col min="3" max="3" width="10.75" style="33" bestFit="1" customWidth="1"/>
    <col min="4" max="4" width="5.125" style="34" customWidth="1"/>
    <col min="5" max="5" width="16.5" style="34" customWidth="1"/>
    <col min="6" max="6" width="15.5" style="34" bestFit="1" customWidth="1"/>
    <col min="7" max="7" width="15.625" style="33" customWidth="1"/>
    <col min="8" max="8" width="11.125" style="35" customWidth="1"/>
    <col min="9" max="9" width="11.625" style="35" customWidth="1"/>
    <col min="10" max="10" width="12.75" style="36" customWidth="1"/>
    <col min="11" max="11" width="3" style="35" customWidth="1"/>
    <col min="12" max="12" width="4.625" style="37" customWidth="1"/>
    <col min="13" max="13" width="8.5" style="37" customWidth="1"/>
    <col min="14" max="15" width="10.75" style="33" customWidth="1"/>
    <col min="16" max="16" width="10.625" style="35" customWidth="1"/>
    <col min="17" max="17" width="16" style="34" customWidth="1"/>
    <col min="18" max="18" width="33" style="34" bestFit="1" customWidth="1"/>
    <col min="19" max="19" width="9.625" style="35" customWidth="1"/>
    <col min="20" max="20" width="18.75" style="38" customWidth="1"/>
    <col min="21" max="21" width="27.625" style="38" customWidth="1"/>
    <col min="22" max="22" width="4.875" style="32" customWidth="1"/>
    <col min="23" max="23" width="13" style="33" bestFit="1" customWidth="1"/>
    <col min="24" max="258" width="12" style="33"/>
    <col min="259" max="259" width="10.75" style="33" bestFit="1" customWidth="1"/>
    <col min="260" max="260" width="5.125" style="33" customWidth="1"/>
    <col min="261" max="261" width="16.5" style="33" customWidth="1"/>
    <col min="262" max="262" width="15.5" style="33" bestFit="1" customWidth="1"/>
    <col min="263" max="263" width="15.625" style="33" customWidth="1"/>
    <col min="264" max="264" width="11.125" style="33" customWidth="1"/>
    <col min="265" max="265" width="11.625" style="33" customWidth="1"/>
    <col min="266" max="266" width="12.75" style="33" customWidth="1"/>
    <col min="267" max="267" width="3" style="33" customWidth="1"/>
    <col min="268" max="268" width="4.625" style="33" customWidth="1"/>
    <col min="269" max="269" width="8.5" style="33" customWidth="1"/>
    <col min="270" max="271" width="10.75" style="33" customWidth="1"/>
    <col min="272" max="272" width="10.625" style="33" customWidth="1"/>
    <col min="273" max="273" width="16" style="33" customWidth="1"/>
    <col min="274" max="274" width="33" style="33" bestFit="1" customWidth="1"/>
    <col min="275" max="275" width="9.625" style="33" customWidth="1"/>
    <col min="276" max="276" width="18.75" style="33" customWidth="1"/>
    <col min="277" max="277" width="27.625" style="33" customWidth="1"/>
    <col min="278" max="278" width="4.875" style="33" customWidth="1"/>
    <col min="279" max="279" width="13" style="33" bestFit="1" customWidth="1"/>
    <col min="280" max="514" width="12" style="33"/>
    <col min="515" max="515" width="10.75" style="33" bestFit="1" customWidth="1"/>
    <col min="516" max="516" width="5.125" style="33" customWidth="1"/>
    <col min="517" max="517" width="16.5" style="33" customWidth="1"/>
    <col min="518" max="518" width="15.5" style="33" bestFit="1" customWidth="1"/>
    <col min="519" max="519" width="15.625" style="33" customWidth="1"/>
    <col min="520" max="520" width="11.125" style="33" customWidth="1"/>
    <col min="521" max="521" width="11.625" style="33" customWidth="1"/>
    <col min="522" max="522" width="12.75" style="33" customWidth="1"/>
    <col min="523" max="523" width="3" style="33" customWidth="1"/>
    <col min="524" max="524" width="4.625" style="33" customWidth="1"/>
    <col min="525" max="525" width="8.5" style="33" customWidth="1"/>
    <col min="526" max="527" width="10.75" style="33" customWidth="1"/>
    <col min="528" max="528" width="10.625" style="33" customWidth="1"/>
    <col min="529" max="529" width="16" style="33" customWidth="1"/>
    <col min="530" max="530" width="33" style="33" bestFit="1" customWidth="1"/>
    <col min="531" max="531" width="9.625" style="33" customWidth="1"/>
    <col min="532" max="532" width="18.75" style="33" customWidth="1"/>
    <col min="533" max="533" width="27.625" style="33" customWidth="1"/>
    <col min="534" max="534" width="4.875" style="33" customWidth="1"/>
    <col min="535" max="535" width="13" style="33" bestFit="1" customWidth="1"/>
    <col min="536" max="770" width="12" style="33"/>
    <col min="771" max="771" width="10.75" style="33" bestFit="1" customWidth="1"/>
    <col min="772" max="772" width="5.125" style="33" customWidth="1"/>
    <col min="773" max="773" width="16.5" style="33" customWidth="1"/>
    <col min="774" max="774" width="15.5" style="33" bestFit="1" customWidth="1"/>
    <col min="775" max="775" width="15.625" style="33" customWidth="1"/>
    <col min="776" max="776" width="11.125" style="33" customWidth="1"/>
    <col min="777" max="777" width="11.625" style="33" customWidth="1"/>
    <col min="778" max="778" width="12.75" style="33" customWidth="1"/>
    <col min="779" max="779" width="3" style="33" customWidth="1"/>
    <col min="780" max="780" width="4.625" style="33" customWidth="1"/>
    <col min="781" max="781" width="8.5" style="33" customWidth="1"/>
    <col min="782" max="783" width="10.75" style="33" customWidth="1"/>
    <col min="784" max="784" width="10.625" style="33" customWidth="1"/>
    <col min="785" max="785" width="16" style="33" customWidth="1"/>
    <col min="786" max="786" width="33" style="33" bestFit="1" customWidth="1"/>
    <col min="787" max="787" width="9.625" style="33" customWidth="1"/>
    <col min="788" max="788" width="18.75" style="33" customWidth="1"/>
    <col min="789" max="789" width="27.625" style="33" customWidth="1"/>
    <col min="790" max="790" width="4.875" style="33" customWidth="1"/>
    <col min="791" max="791" width="13" style="33" bestFit="1" customWidth="1"/>
    <col min="792" max="1026" width="12" style="33"/>
    <col min="1027" max="1027" width="10.75" style="33" bestFit="1" customWidth="1"/>
    <col min="1028" max="1028" width="5.125" style="33" customWidth="1"/>
    <col min="1029" max="1029" width="16.5" style="33" customWidth="1"/>
    <col min="1030" max="1030" width="15.5" style="33" bestFit="1" customWidth="1"/>
    <col min="1031" max="1031" width="15.625" style="33" customWidth="1"/>
    <col min="1032" max="1032" width="11.125" style="33" customWidth="1"/>
    <col min="1033" max="1033" width="11.625" style="33" customWidth="1"/>
    <col min="1034" max="1034" width="12.75" style="33" customWidth="1"/>
    <col min="1035" max="1035" width="3" style="33" customWidth="1"/>
    <col min="1036" max="1036" width="4.625" style="33" customWidth="1"/>
    <col min="1037" max="1037" width="8.5" style="33" customWidth="1"/>
    <col min="1038" max="1039" width="10.75" style="33" customWidth="1"/>
    <col min="1040" max="1040" width="10.625" style="33" customWidth="1"/>
    <col min="1041" max="1041" width="16" style="33" customWidth="1"/>
    <col min="1042" max="1042" width="33" style="33" bestFit="1" customWidth="1"/>
    <col min="1043" max="1043" width="9.625" style="33" customWidth="1"/>
    <col min="1044" max="1044" width="18.75" style="33" customWidth="1"/>
    <col min="1045" max="1045" width="27.625" style="33" customWidth="1"/>
    <col min="1046" max="1046" width="4.875" style="33" customWidth="1"/>
    <col min="1047" max="1047" width="13" style="33" bestFit="1" customWidth="1"/>
    <col min="1048" max="1282" width="12" style="33"/>
    <col min="1283" max="1283" width="10.75" style="33" bestFit="1" customWidth="1"/>
    <col min="1284" max="1284" width="5.125" style="33" customWidth="1"/>
    <col min="1285" max="1285" width="16.5" style="33" customWidth="1"/>
    <col min="1286" max="1286" width="15.5" style="33" bestFit="1" customWidth="1"/>
    <col min="1287" max="1287" width="15.625" style="33" customWidth="1"/>
    <col min="1288" max="1288" width="11.125" style="33" customWidth="1"/>
    <col min="1289" max="1289" width="11.625" style="33" customWidth="1"/>
    <col min="1290" max="1290" width="12.75" style="33" customWidth="1"/>
    <col min="1291" max="1291" width="3" style="33" customWidth="1"/>
    <col min="1292" max="1292" width="4.625" style="33" customWidth="1"/>
    <col min="1293" max="1293" width="8.5" style="33" customWidth="1"/>
    <col min="1294" max="1295" width="10.75" style="33" customWidth="1"/>
    <col min="1296" max="1296" width="10.625" style="33" customWidth="1"/>
    <col min="1297" max="1297" width="16" style="33" customWidth="1"/>
    <col min="1298" max="1298" width="33" style="33" bestFit="1" customWidth="1"/>
    <col min="1299" max="1299" width="9.625" style="33" customWidth="1"/>
    <col min="1300" max="1300" width="18.75" style="33" customWidth="1"/>
    <col min="1301" max="1301" width="27.625" style="33" customWidth="1"/>
    <col min="1302" max="1302" width="4.875" style="33" customWidth="1"/>
    <col min="1303" max="1303" width="13" style="33" bestFit="1" customWidth="1"/>
    <col min="1304" max="1538" width="12" style="33"/>
    <col min="1539" max="1539" width="10.75" style="33" bestFit="1" customWidth="1"/>
    <col min="1540" max="1540" width="5.125" style="33" customWidth="1"/>
    <col min="1541" max="1541" width="16.5" style="33" customWidth="1"/>
    <col min="1542" max="1542" width="15.5" style="33" bestFit="1" customWidth="1"/>
    <col min="1543" max="1543" width="15.625" style="33" customWidth="1"/>
    <col min="1544" max="1544" width="11.125" style="33" customWidth="1"/>
    <col min="1545" max="1545" width="11.625" style="33" customWidth="1"/>
    <col min="1546" max="1546" width="12.75" style="33" customWidth="1"/>
    <col min="1547" max="1547" width="3" style="33" customWidth="1"/>
    <col min="1548" max="1548" width="4.625" style="33" customWidth="1"/>
    <col min="1549" max="1549" width="8.5" style="33" customWidth="1"/>
    <col min="1550" max="1551" width="10.75" style="33" customWidth="1"/>
    <col min="1552" max="1552" width="10.625" style="33" customWidth="1"/>
    <col min="1553" max="1553" width="16" style="33" customWidth="1"/>
    <col min="1554" max="1554" width="33" style="33" bestFit="1" customWidth="1"/>
    <col min="1555" max="1555" width="9.625" style="33" customWidth="1"/>
    <col min="1556" max="1556" width="18.75" style="33" customWidth="1"/>
    <col min="1557" max="1557" width="27.625" style="33" customWidth="1"/>
    <col min="1558" max="1558" width="4.875" style="33" customWidth="1"/>
    <col min="1559" max="1559" width="13" style="33" bestFit="1" customWidth="1"/>
    <col min="1560" max="1794" width="12" style="33"/>
    <col min="1795" max="1795" width="10.75" style="33" bestFit="1" customWidth="1"/>
    <col min="1796" max="1796" width="5.125" style="33" customWidth="1"/>
    <col min="1797" max="1797" width="16.5" style="33" customWidth="1"/>
    <col min="1798" max="1798" width="15.5" style="33" bestFit="1" customWidth="1"/>
    <col min="1799" max="1799" width="15.625" style="33" customWidth="1"/>
    <col min="1800" max="1800" width="11.125" style="33" customWidth="1"/>
    <col min="1801" max="1801" width="11.625" style="33" customWidth="1"/>
    <col min="1802" max="1802" width="12.75" style="33" customWidth="1"/>
    <col min="1803" max="1803" width="3" style="33" customWidth="1"/>
    <col min="1804" max="1804" width="4.625" style="33" customWidth="1"/>
    <col min="1805" max="1805" width="8.5" style="33" customWidth="1"/>
    <col min="1806" max="1807" width="10.75" style="33" customWidth="1"/>
    <col min="1808" max="1808" width="10.625" style="33" customWidth="1"/>
    <col min="1809" max="1809" width="16" style="33" customWidth="1"/>
    <col min="1810" max="1810" width="33" style="33" bestFit="1" customWidth="1"/>
    <col min="1811" max="1811" width="9.625" style="33" customWidth="1"/>
    <col min="1812" max="1812" width="18.75" style="33" customWidth="1"/>
    <col min="1813" max="1813" width="27.625" style="33" customWidth="1"/>
    <col min="1814" max="1814" width="4.875" style="33" customWidth="1"/>
    <col min="1815" max="1815" width="13" style="33" bestFit="1" customWidth="1"/>
    <col min="1816" max="2050" width="12" style="33"/>
    <col min="2051" max="2051" width="10.75" style="33" bestFit="1" customWidth="1"/>
    <col min="2052" max="2052" width="5.125" style="33" customWidth="1"/>
    <col min="2053" max="2053" width="16.5" style="33" customWidth="1"/>
    <col min="2054" max="2054" width="15.5" style="33" bestFit="1" customWidth="1"/>
    <col min="2055" max="2055" width="15.625" style="33" customWidth="1"/>
    <col min="2056" max="2056" width="11.125" style="33" customWidth="1"/>
    <col min="2057" max="2057" width="11.625" style="33" customWidth="1"/>
    <col min="2058" max="2058" width="12.75" style="33" customWidth="1"/>
    <col min="2059" max="2059" width="3" style="33" customWidth="1"/>
    <col min="2060" max="2060" width="4.625" style="33" customWidth="1"/>
    <col min="2061" max="2061" width="8.5" style="33" customWidth="1"/>
    <col min="2062" max="2063" width="10.75" style="33" customWidth="1"/>
    <col min="2064" max="2064" width="10.625" style="33" customWidth="1"/>
    <col min="2065" max="2065" width="16" style="33" customWidth="1"/>
    <col min="2066" max="2066" width="33" style="33" bestFit="1" customWidth="1"/>
    <col min="2067" max="2067" width="9.625" style="33" customWidth="1"/>
    <col min="2068" max="2068" width="18.75" style="33" customWidth="1"/>
    <col min="2069" max="2069" width="27.625" style="33" customWidth="1"/>
    <col min="2070" max="2070" width="4.875" style="33" customWidth="1"/>
    <col min="2071" max="2071" width="13" style="33" bestFit="1" customWidth="1"/>
    <col min="2072" max="2306" width="12" style="33"/>
    <col min="2307" max="2307" width="10.75" style="33" bestFit="1" customWidth="1"/>
    <col min="2308" max="2308" width="5.125" style="33" customWidth="1"/>
    <col min="2309" max="2309" width="16.5" style="33" customWidth="1"/>
    <col min="2310" max="2310" width="15.5" style="33" bestFit="1" customWidth="1"/>
    <col min="2311" max="2311" width="15.625" style="33" customWidth="1"/>
    <col min="2312" max="2312" width="11.125" style="33" customWidth="1"/>
    <col min="2313" max="2313" width="11.625" style="33" customWidth="1"/>
    <col min="2314" max="2314" width="12.75" style="33" customWidth="1"/>
    <col min="2315" max="2315" width="3" style="33" customWidth="1"/>
    <col min="2316" max="2316" width="4.625" style="33" customWidth="1"/>
    <col min="2317" max="2317" width="8.5" style="33" customWidth="1"/>
    <col min="2318" max="2319" width="10.75" style="33" customWidth="1"/>
    <col min="2320" max="2320" width="10.625" style="33" customWidth="1"/>
    <col min="2321" max="2321" width="16" style="33" customWidth="1"/>
    <col min="2322" max="2322" width="33" style="33" bestFit="1" customWidth="1"/>
    <col min="2323" max="2323" width="9.625" style="33" customWidth="1"/>
    <col min="2324" max="2324" width="18.75" style="33" customWidth="1"/>
    <col min="2325" max="2325" width="27.625" style="33" customWidth="1"/>
    <col min="2326" max="2326" width="4.875" style="33" customWidth="1"/>
    <col min="2327" max="2327" width="13" style="33" bestFit="1" customWidth="1"/>
    <col min="2328" max="2562" width="12" style="33"/>
    <col min="2563" max="2563" width="10.75" style="33" bestFit="1" customWidth="1"/>
    <col min="2564" max="2564" width="5.125" style="33" customWidth="1"/>
    <col min="2565" max="2565" width="16.5" style="33" customWidth="1"/>
    <col min="2566" max="2566" width="15.5" style="33" bestFit="1" customWidth="1"/>
    <col min="2567" max="2567" width="15.625" style="33" customWidth="1"/>
    <col min="2568" max="2568" width="11.125" style="33" customWidth="1"/>
    <col min="2569" max="2569" width="11.625" style="33" customWidth="1"/>
    <col min="2570" max="2570" width="12.75" style="33" customWidth="1"/>
    <col min="2571" max="2571" width="3" style="33" customWidth="1"/>
    <col min="2572" max="2572" width="4.625" style="33" customWidth="1"/>
    <col min="2573" max="2573" width="8.5" style="33" customWidth="1"/>
    <col min="2574" max="2575" width="10.75" style="33" customWidth="1"/>
    <col min="2576" max="2576" width="10.625" style="33" customWidth="1"/>
    <col min="2577" max="2577" width="16" style="33" customWidth="1"/>
    <col min="2578" max="2578" width="33" style="33" bestFit="1" customWidth="1"/>
    <col min="2579" max="2579" width="9.625" style="33" customWidth="1"/>
    <col min="2580" max="2580" width="18.75" style="33" customWidth="1"/>
    <col min="2581" max="2581" width="27.625" style="33" customWidth="1"/>
    <col min="2582" max="2582" width="4.875" style="33" customWidth="1"/>
    <col min="2583" max="2583" width="13" style="33" bestFit="1" customWidth="1"/>
    <col min="2584" max="2818" width="12" style="33"/>
    <col min="2819" max="2819" width="10.75" style="33" bestFit="1" customWidth="1"/>
    <col min="2820" max="2820" width="5.125" style="33" customWidth="1"/>
    <col min="2821" max="2821" width="16.5" style="33" customWidth="1"/>
    <col min="2822" max="2822" width="15.5" style="33" bestFit="1" customWidth="1"/>
    <col min="2823" max="2823" width="15.625" style="33" customWidth="1"/>
    <col min="2824" max="2824" width="11.125" style="33" customWidth="1"/>
    <col min="2825" max="2825" width="11.625" style="33" customWidth="1"/>
    <col min="2826" max="2826" width="12.75" style="33" customWidth="1"/>
    <col min="2827" max="2827" width="3" style="33" customWidth="1"/>
    <col min="2828" max="2828" width="4.625" style="33" customWidth="1"/>
    <col min="2829" max="2829" width="8.5" style="33" customWidth="1"/>
    <col min="2830" max="2831" width="10.75" style="33" customWidth="1"/>
    <col min="2832" max="2832" width="10.625" style="33" customWidth="1"/>
    <col min="2833" max="2833" width="16" style="33" customWidth="1"/>
    <col min="2834" max="2834" width="33" style="33" bestFit="1" customWidth="1"/>
    <col min="2835" max="2835" width="9.625" style="33" customWidth="1"/>
    <col min="2836" max="2836" width="18.75" style="33" customWidth="1"/>
    <col min="2837" max="2837" width="27.625" style="33" customWidth="1"/>
    <col min="2838" max="2838" width="4.875" style="33" customWidth="1"/>
    <col min="2839" max="2839" width="13" style="33" bestFit="1" customWidth="1"/>
    <col min="2840" max="3074" width="12" style="33"/>
    <col min="3075" max="3075" width="10.75" style="33" bestFit="1" customWidth="1"/>
    <col min="3076" max="3076" width="5.125" style="33" customWidth="1"/>
    <col min="3077" max="3077" width="16.5" style="33" customWidth="1"/>
    <col min="3078" max="3078" width="15.5" style="33" bestFit="1" customWidth="1"/>
    <col min="3079" max="3079" width="15.625" style="33" customWidth="1"/>
    <col min="3080" max="3080" width="11.125" style="33" customWidth="1"/>
    <col min="3081" max="3081" width="11.625" style="33" customWidth="1"/>
    <col min="3082" max="3082" width="12.75" style="33" customWidth="1"/>
    <col min="3083" max="3083" width="3" style="33" customWidth="1"/>
    <col min="3084" max="3084" width="4.625" style="33" customWidth="1"/>
    <col min="3085" max="3085" width="8.5" style="33" customWidth="1"/>
    <col min="3086" max="3087" width="10.75" style="33" customWidth="1"/>
    <col min="3088" max="3088" width="10.625" style="33" customWidth="1"/>
    <col min="3089" max="3089" width="16" style="33" customWidth="1"/>
    <col min="3090" max="3090" width="33" style="33" bestFit="1" customWidth="1"/>
    <col min="3091" max="3091" width="9.625" style="33" customWidth="1"/>
    <col min="3092" max="3092" width="18.75" style="33" customWidth="1"/>
    <col min="3093" max="3093" width="27.625" style="33" customWidth="1"/>
    <col min="3094" max="3094" width="4.875" style="33" customWidth="1"/>
    <col min="3095" max="3095" width="13" style="33" bestFit="1" customWidth="1"/>
    <col min="3096" max="3330" width="12" style="33"/>
    <col min="3331" max="3331" width="10.75" style="33" bestFit="1" customWidth="1"/>
    <col min="3332" max="3332" width="5.125" style="33" customWidth="1"/>
    <col min="3333" max="3333" width="16.5" style="33" customWidth="1"/>
    <col min="3334" max="3334" width="15.5" style="33" bestFit="1" customWidth="1"/>
    <col min="3335" max="3335" width="15.625" style="33" customWidth="1"/>
    <col min="3336" max="3336" width="11.125" style="33" customWidth="1"/>
    <col min="3337" max="3337" width="11.625" style="33" customWidth="1"/>
    <col min="3338" max="3338" width="12.75" style="33" customWidth="1"/>
    <col min="3339" max="3339" width="3" style="33" customWidth="1"/>
    <col min="3340" max="3340" width="4.625" style="33" customWidth="1"/>
    <col min="3341" max="3341" width="8.5" style="33" customWidth="1"/>
    <col min="3342" max="3343" width="10.75" style="33" customWidth="1"/>
    <col min="3344" max="3344" width="10.625" style="33" customWidth="1"/>
    <col min="3345" max="3345" width="16" style="33" customWidth="1"/>
    <col min="3346" max="3346" width="33" style="33" bestFit="1" customWidth="1"/>
    <col min="3347" max="3347" width="9.625" style="33" customWidth="1"/>
    <col min="3348" max="3348" width="18.75" style="33" customWidth="1"/>
    <col min="3349" max="3349" width="27.625" style="33" customWidth="1"/>
    <col min="3350" max="3350" width="4.875" style="33" customWidth="1"/>
    <col min="3351" max="3351" width="13" style="33" bestFit="1" customWidth="1"/>
    <col min="3352" max="3586" width="12" style="33"/>
    <col min="3587" max="3587" width="10.75" style="33" bestFit="1" customWidth="1"/>
    <col min="3588" max="3588" width="5.125" style="33" customWidth="1"/>
    <col min="3589" max="3589" width="16.5" style="33" customWidth="1"/>
    <col min="3590" max="3590" width="15.5" style="33" bestFit="1" customWidth="1"/>
    <col min="3591" max="3591" width="15.625" style="33" customWidth="1"/>
    <col min="3592" max="3592" width="11.125" style="33" customWidth="1"/>
    <col min="3593" max="3593" width="11.625" style="33" customWidth="1"/>
    <col min="3594" max="3594" width="12.75" style="33" customWidth="1"/>
    <col min="3595" max="3595" width="3" style="33" customWidth="1"/>
    <col min="3596" max="3596" width="4.625" style="33" customWidth="1"/>
    <col min="3597" max="3597" width="8.5" style="33" customWidth="1"/>
    <col min="3598" max="3599" width="10.75" style="33" customWidth="1"/>
    <col min="3600" max="3600" width="10.625" style="33" customWidth="1"/>
    <col min="3601" max="3601" width="16" style="33" customWidth="1"/>
    <col min="3602" max="3602" width="33" style="33" bestFit="1" customWidth="1"/>
    <col min="3603" max="3603" width="9.625" style="33" customWidth="1"/>
    <col min="3604" max="3604" width="18.75" style="33" customWidth="1"/>
    <col min="3605" max="3605" width="27.625" style="33" customWidth="1"/>
    <col min="3606" max="3606" width="4.875" style="33" customWidth="1"/>
    <col min="3607" max="3607" width="13" style="33" bestFit="1" customWidth="1"/>
    <col min="3608" max="3842" width="12" style="33"/>
    <col min="3843" max="3843" width="10.75" style="33" bestFit="1" customWidth="1"/>
    <col min="3844" max="3844" width="5.125" style="33" customWidth="1"/>
    <col min="3845" max="3845" width="16.5" style="33" customWidth="1"/>
    <col min="3846" max="3846" width="15.5" style="33" bestFit="1" customWidth="1"/>
    <col min="3847" max="3847" width="15.625" style="33" customWidth="1"/>
    <col min="3848" max="3848" width="11.125" style="33" customWidth="1"/>
    <col min="3849" max="3849" width="11.625" style="33" customWidth="1"/>
    <col min="3850" max="3850" width="12.75" style="33" customWidth="1"/>
    <col min="3851" max="3851" width="3" style="33" customWidth="1"/>
    <col min="3852" max="3852" width="4.625" style="33" customWidth="1"/>
    <col min="3853" max="3853" width="8.5" style="33" customWidth="1"/>
    <col min="3854" max="3855" width="10.75" style="33" customWidth="1"/>
    <col min="3856" max="3856" width="10.625" style="33" customWidth="1"/>
    <col min="3857" max="3857" width="16" style="33" customWidth="1"/>
    <col min="3858" max="3858" width="33" style="33" bestFit="1" customWidth="1"/>
    <col min="3859" max="3859" width="9.625" style="33" customWidth="1"/>
    <col min="3860" max="3860" width="18.75" style="33" customWidth="1"/>
    <col min="3861" max="3861" width="27.625" style="33" customWidth="1"/>
    <col min="3862" max="3862" width="4.875" style="33" customWidth="1"/>
    <col min="3863" max="3863" width="13" style="33" bestFit="1" customWidth="1"/>
    <col min="3864" max="4098" width="12" style="33"/>
    <col min="4099" max="4099" width="10.75" style="33" bestFit="1" customWidth="1"/>
    <col min="4100" max="4100" width="5.125" style="33" customWidth="1"/>
    <col min="4101" max="4101" width="16.5" style="33" customWidth="1"/>
    <col min="4102" max="4102" width="15.5" style="33" bestFit="1" customWidth="1"/>
    <col min="4103" max="4103" width="15.625" style="33" customWidth="1"/>
    <col min="4104" max="4104" width="11.125" style="33" customWidth="1"/>
    <col min="4105" max="4105" width="11.625" style="33" customWidth="1"/>
    <col min="4106" max="4106" width="12.75" style="33" customWidth="1"/>
    <col min="4107" max="4107" width="3" style="33" customWidth="1"/>
    <col min="4108" max="4108" width="4.625" style="33" customWidth="1"/>
    <col min="4109" max="4109" width="8.5" style="33" customWidth="1"/>
    <col min="4110" max="4111" width="10.75" style="33" customWidth="1"/>
    <col min="4112" max="4112" width="10.625" style="33" customWidth="1"/>
    <col min="4113" max="4113" width="16" style="33" customWidth="1"/>
    <col min="4114" max="4114" width="33" style="33" bestFit="1" customWidth="1"/>
    <col min="4115" max="4115" width="9.625" style="33" customWidth="1"/>
    <col min="4116" max="4116" width="18.75" style="33" customWidth="1"/>
    <col min="4117" max="4117" width="27.625" style="33" customWidth="1"/>
    <col min="4118" max="4118" width="4.875" style="33" customWidth="1"/>
    <col min="4119" max="4119" width="13" style="33" bestFit="1" customWidth="1"/>
    <col min="4120" max="4354" width="12" style="33"/>
    <col min="4355" max="4355" width="10.75" style="33" bestFit="1" customWidth="1"/>
    <col min="4356" max="4356" width="5.125" style="33" customWidth="1"/>
    <col min="4357" max="4357" width="16.5" style="33" customWidth="1"/>
    <col min="4358" max="4358" width="15.5" style="33" bestFit="1" customWidth="1"/>
    <col min="4359" max="4359" width="15.625" style="33" customWidth="1"/>
    <col min="4360" max="4360" width="11.125" style="33" customWidth="1"/>
    <col min="4361" max="4361" width="11.625" style="33" customWidth="1"/>
    <col min="4362" max="4362" width="12.75" style="33" customWidth="1"/>
    <col min="4363" max="4363" width="3" style="33" customWidth="1"/>
    <col min="4364" max="4364" width="4.625" style="33" customWidth="1"/>
    <col min="4365" max="4365" width="8.5" style="33" customWidth="1"/>
    <col min="4366" max="4367" width="10.75" style="33" customWidth="1"/>
    <col min="4368" max="4368" width="10.625" style="33" customWidth="1"/>
    <col min="4369" max="4369" width="16" style="33" customWidth="1"/>
    <col min="4370" max="4370" width="33" style="33" bestFit="1" customWidth="1"/>
    <col min="4371" max="4371" width="9.625" style="33" customWidth="1"/>
    <col min="4372" max="4372" width="18.75" style="33" customWidth="1"/>
    <col min="4373" max="4373" width="27.625" style="33" customWidth="1"/>
    <col min="4374" max="4374" width="4.875" style="33" customWidth="1"/>
    <col min="4375" max="4375" width="13" style="33" bestFit="1" customWidth="1"/>
    <col min="4376" max="4610" width="12" style="33"/>
    <col min="4611" max="4611" width="10.75" style="33" bestFit="1" customWidth="1"/>
    <col min="4612" max="4612" width="5.125" style="33" customWidth="1"/>
    <col min="4613" max="4613" width="16.5" style="33" customWidth="1"/>
    <col min="4614" max="4614" width="15.5" style="33" bestFit="1" customWidth="1"/>
    <col min="4615" max="4615" width="15.625" style="33" customWidth="1"/>
    <col min="4616" max="4616" width="11.125" style="33" customWidth="1"/>
    <col min="4617" max="4617" width="11.625" style="33" customWidth="1"/>
    <col min="4618" max="4618" width="12.75" style="33" customWidth="1"/>
    <col min="4619" max="4619" width="3" style="33" customWidth="1"/>
    <col min="4620" max="4620" width="4.625" style="33" customWidth="1"/>
    <col min="4621" max="4621" width="8.5" style="33" customWidth="1"/>
    <col min="4622" max="4623" width="10.75" style="33" customWidth="1"/>
    <col min="4624" max="4624" width="10.625" style="33" customWidth="1"/>
    <col min="4625" max="4625" width="16" style="33" customWidth="1"/>
    <col min="4626" max="4626" width="33" style="33" bestFit="1" customWidth="1"/>
    <col min="4627" max="4627" width="9.625" style="33" customWidth="1"/>
    <col min="4628" max="4628" width="18.75" style="33" customWidth="1"/>
    <col min="4629" max="4629" width="27.625" style="33" customWidth="1"/>
    <col min="4630" max="4630" width="4.875" style="33" customWidth="1"/>
    <col min="4631" max="4631" width="13" style="33" bestFit="1" customWidth="1"/>
    <col min="4632" max="4866" width="12" style="33"/>
    <col min="4867" max="4867" width="10.75" style="33" bestFit="1" customWidth="1"/>
    <col min="4868" max="4868" width="5.125" style="33" customWidth="1"/>
    <col min="4869" max="4869" width="16.5" style="33" customWidth="1"/>
    <col min="4870" max="4870" width="15.5" style="33" bestFit="1" customWidth="1"/>
    <col min="4871" max="4871" width="15.625" style="33" customWidth="1"/>
    <col min="4872" max="4872" width="11.125" style="33" customWidth="1"/>
    <col min="4873" max="4873" width="11.625" style="33" customWidth="1"/>
    <col min="4874" max="4874" width="12.75" style="33" customWidth="1"/>
    <col min="4875" max="4875" width="3" style="33" customWidth="1"/>
    <col min="4876" max="4876" width="4.625" style="33" customWidth="1"/>
    <col min="4877" max="4877" width="8.5" style="33" customWidth="1"/>
    <col min="4878" max="4879" width="10.75" style="33" customWidth="1"/>
    <col min="4880" max="4880" width="10.625" style="33" customWidth="1"/>
    <col min="4881" max="4881" width="16" style="33" customWidth="1"/>
    <col min="4882" max="4882" width="33" style="33" bestFit="1" customWidth="1"/>
    <col min="4883" max="4883" width="9.625" style="33" customWidth="1"/>
    <col min="4884" max="4884" width="18.75" style="33" customWidth="1"/>
    <col min="4885" max="4885" width="27.625" style="33" customWidth="1"/>
    <col min="4886" max="4886" width="4.875" style="33" customWidth="1"/>
    <col min="4887" max="4887" width="13" style="33" bestFit="1" customWidth="1"/>
    <col min="4888" max="5122" width="12" style="33"/>
    <col min="5123" max="5123" width="10.75" style="33" bestFit="1" customWidth="1"/>
    <col min="5124" max="5124" width="5.125" style="33" customWidth="1"/>
    <col min="5125" max="5125" width="16.5" style="33" customWidth="1"/>
    <col min="5126" max="5126" width="15.5" style="33" bestFit="1" customWidth="1"/>
    <col min="5127" max="5127" width="15.625" style="33" customWidth="1"/>
    <col min="5128" max="5128" width="11.125" style="33" customWidth="1"/>
    <col min="5129" max="5129" width="11.625" style="33" customWidth="1"/>
    <col min="5130" max="5130" width="12.75" style="33" customWidth="1"/>
    <col min="5131" max="5131" width="3" style="33" customWidth="1"/>
    <col min="5132" max="5132" width="4.625" style="33" customWidth="1"/>
    <col min="5133" max="5133" width="8.5" style="33" customWidth="1"/>
    <col min="5134" max="5135" width="10.75" style="33" customWidth="1"/>
    <col min="5136" max="5136" width="10.625" style="33" customWidth="1"/>
    <col min="5137" max="5137" width="16" style="33" customWidth="1"/>
    <col min="5138" max="5138" width="33" style="33" bestFit="1" customWidth="1"/>
    <col min="5139" max="5139" width="9.625" style="33" customWidth="1"/>
    <col min="5140" max="5140" width="18.75" style="33" customWidth="1"/>
    <col min="5141" max="5141" width="27.625" style="33" customWidth="1"/>
    <col min="5142" max="5142" width="4.875" style="33" customWidth="1"/>
    <col min="5143" max="5143" width="13" style="33" bestFit="1" customWidth="1"/>
    <col min="5144" max="5378" width="12" style="33"/>
    <col min="5379" max="5379" width="10.75" style="33" bestFit="1" customWidth="1"/>
    <col min="5380" max="5380" width="5.125" style="33" customWidth="1"/>
    <col min="5381" max="5381" width="16.5" style="33" customWidth="1"/>
    <col min="5382" max="5382" width="15.5" style="33" bestFit="1" customWidth="1"/>
    <col min="5383" max="5383" width="15.625" style="33" customWidth="1"/>
    <col min="5384" max="5384" width="11.125" style="33" customWidth="1"/>
    <col min="5385" max="5385" width="11.625" style="33" customWidth="1"/>
    <col min="5386" max="5386" width="12.75" style="33" customWidth="1"/>
    <col min="5387" max="5387" width="3" style="33" customWidth="1"/>
    <col min="5388" max="5388" width="4.625" style="33" customWidth="1"/>
    <col min="5389" max="5389" width="8.5" style="33" customWidth="1"/>
    <col min="5390" max="5391" width="10.75" style="33" customWidth="1"/>
    <col min="5392" max="5392" width="10.625" style="33" customWidth="1"/>
    <col min="5393" max="5393" width="16" style="33" customWidth="1"/>
    <col min="5394" max="5394" width="33" style="33" bestFit="1" customWidth="1"/>
    <col min="5395" max="5395" width="9.625" style="33" customWidth="1"/>
    <col min="5396" max="5396" width="18.75" style="33" customWidth="1"/>
    <col min="5397" max="5397" width="27.625" style="33" customWidth="1"/>
    <col min="5398" max="5398" width="4.875" style="33" customWidth="1"/>
    <col min="5399" max="5399" width="13" style="33" bestFit="1" customWidth="1"/>
    <col min="5400" max="5634" width="12" style="33"/>
    <col min="5635" max="5635" width="10.75" style="33" bestFit="1" customWidth="1"/>
    <col min="5636" max="5636" width="5.125" style="33" customWidth="1"/>
    <col min="5637" max="5637" width="16.5" style="33" customWidth="1"/>
    <col min="5638" max="5638" width="15.5" style="33" bestFit="1" customWidth="1"/>
    <col min="5639" max="5639" width="15.625" style="33" customWidth="1"/>
    <col min="5640" max="5640" width="11.125" style="33" customWidth="1"/>
    <col min="5641" max="5641" width="11.625" style="33" customWidth="1"/>
    <col min="5642" max="5642" width="12.75" style="33" customWidth="1"/>
    <col min="5643" max="5643" width="3" style="33" customWidth="1"/>
    <col min="5644" max="5644" width="4.625" style="33" customWidth="1"/>
    <col min="5645" max="5645" width="8.5" style="33" customWidth="1"/>
    <col min="5646" max="5647" width="10.75" style="33" customWidth="1"/>
    <col min="5648" max="5648" width="10.625" style="33" customWidth="1"/>
    <col min="5649" max="5649" width="16" style="33" customWidth="1"/>
    <col min="5650" max="5650" width="33" style="33" bestFit="1" customWidth="1"/>
    <col min="5651" max="5651" width="9.625" style="33" customWidth="1"/>
    <col min="5652" max="5652" width="18.75" style="33" customWidth="1"/>
    <col min="5653" max="5653" width="27.625" style="33" customWidth="1"/>
    <col min="5654" max="5654" width="4.875" style="33" customWidth="1"/>
    <col min="5655" max="5655" width="13" style="33" bestFit="1" customWidth="1"/>
    <col min="5656" max="5890" width="12" style="33"/>
    <col min="5891" max="5891" width="10.75" style="33" bestFit="1" customWidth="1"/>
    <col min="5892" max="5892" width="5.125" style="33" customWidth="1"/>
    <col min="5893" max="5893" width="16.5" style="33" customWidth="1"/>
    <col min="5894" max="5894" width="15.5" style="33" bestFit="1" customWidth="1"/>
    <col min="5895" max="5895" width="15.625" style="33" customWidth="1"/>
    <col min="5896" max="5896" width="11.125" style="33" customWidth="1"/>
    <col min="5897" max="5897" width="11.625" style="33" customWidth="1"/>
    <col min="5898" max="5898" width="12.75" style="33" customWidth="1"/>
    <col min="5899" max="5899" width="3" style="33" customWidth="1"/>
    <col min="5900" max="5900" width="4.625" style="33" customWidth="1"/>
    <col min="5901" max="5901" width="8.5" style="33" customWidth="1"/>
    <col min="5902" max="5903" width="10.75" style="33" customWidth="1"/>
    <col min="5904" max="5904" width="10.625" style="33" customWidth="1"/>
    <col min="5905" max="5905" width="16" style="33" customWidth="1"/>
    <col min="5906" max="5906" width="33" style="33" bestFit="1" customWidth="1"/>
    <col min="5907" max="5907" width="9.625" style="33" customWidth="1"/>
    <col min="5908" max="5908" width="18.75" style="33" customWidth="1"/>
    <col min="5909" max="5909" width="27.625" style="33" customWidth="1"/>
    <col min="5910" max="5910" width="4.875" style="33" customWidth="1"/>
    <col min="5911" max="5911" width="13" style="33" bestFit="1" customWidth="1"/>
    <col min="5912" max="6146" width="12" style="33"/>
    <col min="6147" max="6147" width="10.75" style="33" bestFit="1" customWidth="1"/>
    <col min="6148" max="6148" width="5.125" style="33" customWidth="1"/>
    <col min="6149" max="6149" width="16.5" style="33" customWidth="1"/>
    <col min="6150" max="6150" width="15.5" style="33" bestFit="1" customWidth="1"/>
    <col min="6151" max="6151" width="15.625" style="33" customWidth="1"/>
    <col min="6152" max="6152" width="11.125" style="33" customWidth="1"/>
    <col min="6153" max="6153" width="11.625" style="33" customWidth="1"/>
    <col min="6154" max="6154" width="12.75" style="33" customWidth="1"/>
    <col min="6155" max="6155" width="3" style="33" customWidth="1"/>
    <col min="6156" max="6156" width="4.625" style="33" customWidth="1"/>
    <col min="6157" max="6157" width="8.5" style="33" customWidth="1"/>
    <col min="6158" max="6159" width="10.75" style="33" customWidth="1"/>
    <col min="6160" max="6160" width="10.625" style="33" customWidth="1"/>
    <col min="6161" max="6161" width="16" style="33" customWidth="1"/>
    <col min="6162" max="6162" width="33" style="33" bestFit="1" customWidth="1"/>
    <col min="6163" max="6163" width="9.625" style="33" customWidth="1"/>
    <col min="6164" max="6164" width="18.75" style="33" customWidth="1"/>
    <col min="6165" max="6165" width="27.625" style="33" customWidth="1"/>
    <col min="6166" max="6166" width="4.875" style="33" customWidth="1"/>
    <col min="6167" max="6167" width="13" style="33" bestFit="1" customWidth="1"/>
    <col min="6168" max="6402" width="12" style="33"/>
    <col min="6403" max="6403" width="10.75" style="33" bestFit="1" customWidth="1"/>
    <col min="6404" max="6404" width="5.125" style="33" customWidth="1"/>
    <col min="6405" max="6405" width="16.5" style="33" customWidth="1"/>
    <col min="6406" max="6406" width="15.5" style="33" bestFit="1" customWidth="1"/>
    <col min="6407" max="6407" width="15.625" style="33" customWidth="1"/>
    <col min="6408" max="6408" width="11.125" style="33" customWidth="1"/>
    <col min="6409" max="6409" width="11.625" style="33" customWidth="1"/>
    <col min="6410" max="6410" width="12.75" style="33" customWidth="1"/>
    <col min="6411" max="6411" width="3" style="33" customWidth="1"/>
    <col min="6412" max="6412" width="4.625" style="33" customWidth="1"/>
    <col min="6413" max="6413" width="8.5" style="33" customWidth="1"/>
    <col min="6414" max="6415" width="10.75" style="33" customWidth="1"/>
    <col min="6416" max="6416" width="10.625" style="33" customWidth="1"/>
    <col min="6417" max="6417" width="16" style="33" customWidth="1"/>
    <col min="6418" max="6418" width="33" style="33" bestFit="1" customWidth="1"/>
    <col min="6419" max="6419" width="9.625" style="33" customWidth="1"/>
    <col min="6420" max="6420" width="18.75" style="33" customWidth="1"/>
    <col min="6421" max="6421" width="27.625" style="33" customWidth="1"/>
    <col min="6422" max="6422" width="4.875" style="33" customWidth="1"/>
    <col min="6423" max="6423" width="13" style="33" bestFit="1" customWidth="1"/>
    <col min="6424" max="6658" width="12" style="33"/>
    <col min="6659" max="6659" width="10.75" style="33" bestFit="1" customWidth="1"/>
    <col min="6660" max="6660" width="5.125" style="33" customWidth="1"/>
    <col min="6661" max="6661" width="16.5" style="33" customWidth="1"/>
    <col min="6662" max="6662" width="15.5" style="33" bestFit="1" customWidth="1"/>
    <col min="6663" max="6663" width="15.625" style="33" customWidth="1"/>
    <col min="6664" max="6664" width="11.125" style="33" customWidth="1"/>
    <col min="6665" max="6665" width="11.625" style="33" customWidth="1"/>
    <col min="6666" max="6666" width="12.75" style="33" customWidth="1"/>
    <col min="6667" max="6667" width="3" style="33" customWidth="1"/>
    <col min="6668" max="6668" width="4.625" style="33" customWidth="1"/>
    <col min="6669" max="6669" width="8.5" style="33" customWidth="1"/>
    <col min="6670" max="6671" width="10.75" style="33" customWidth="1"/>
    <col min="6672" max="6672" width="10.625" style="33" customWidth="1"/>
    <col min="6673" max="6673" width="16" style="33" customWidth="1"/>
    <col min="6674" max="6674" width="33" style="33" bestFit="1" customWidth="1"/>
    <col min="6675" max="6675" width="9.625" style="33" customWidth="1"/>
    <col min="6676" max="6676" width="18.75" style="33" customWidth="1"/>
    <col min="6677" max="6677" width="27.625" style="33" customWidth="1"/>
    <col min="6678" max="6678" width="4.875" style="33" customWidth="1"/>
    <col min="6679" max="6679" width="13" style="33" bestFit="1" customWidth="1"/>
    <col min="6680" max="6914" width="12" style="33"/>
    <col min="6915" max="6915" width="10.75" style="33" bestFit="1" customWidth="1"/>
    <col min="6916" max="6916" width="5.125" style="33" customWidth="1"/>
    <col min="6917" max="6917" width="16.5" style="33" customWidth="1"/>
    <col min="6918" max="6918" width="15.5" style="33" bestFit="1" customWidth="1"/>
    <col min="6919" max="6919" width="15.625" style="33" customWidth="1"/>
    <col min="6920" max="6920" width="11.125" style="33" customWidth="1"/>
    <col min="6921" max="6921" width="11.625" style="33" customWidth="1"/>
    <col min="6922" max="6922" width="12.75" style="33" customWidth="1"/>
    <col min="6923" max="6923" width="3" style="33" customWidth="1"/>
    <col min="6924" max="6924" width="4.625" style="33" customWidth="1"/>
    <col min="6925" max="6925" width="8.5" style="33" customWidth="1"/>
    <col min="6926" max="6927" width="10.75" style="33" customWidth="1"/>
    <col min="6928" max="6928" width="10.625" style="33" customWidth="1"/>
    <col min="6929" max="6929" width="16" style="33" customWidth="1"/>
    <col min="6930" max="6930" width="33" style="33" bestFit="1" customWidth="1"/>
    <col min="6931" max="6931" width="9.625" style="33" customWidth="1"/>
    <col min="6932" max="6932" width="18.75" style="33" customWidth="1"/>
    <col min="6933" max="6933" width="27.625" style="33" customWidth="1"/>
    <col min="6934" max="6934" width="4.875" style="33" customWidth="1"/>
    <col min="6935" max="6935" width="13" style="33" bestFit="1" customWidth="1"/>
    <col min="6936" max="7170" width="12" style="33"/>
    <col min="7171" max="7171" width="10.75" style="33" bestFit="1" customWidth="1"/>
    <col min="7172" max="7172" width="5.125" style="33" customWidth="1"/>
    <col min="7173" max="7173" width="16.5" style="33" customWidth="1"/>
    <col min="7174" max="7174" width="15.5" style="33" bestFit="1" customWidth="1"/>
    <col min="7175" max="7175" width="15.625" style="33" customWidth="1"/>
    <col min="7176" max="7176" width="11.125" style="33" customWidth="1"/>
    <col min="7177" max="7177" width="11.625" style="33" customWidth="1"/>
    <col min="7178" max="7178" width="12.75" style="33" customWidth="1"/>
    <col min="7179" max="7179" width="3" style="33" customWidth="1"/>
    <col min="7180" max="7180" width="4.625" style="33" customWidth="1"/>
    <col min="7181" max="7181" width="8.5" style="33" customWidth="1"/>
    <col min="7182" max="7183" width="10.75" style="33" customWidth="1"/>
    <col min="7184" max="7184" width="10.625" style="33" customWidth="1"/>
    <col min="7185" max="7185" width="16" style="33" customWidth="1"/>
    <col min="7186" max="7186" width="33" style="33" bestFit="1" customWidth="1"/>
    <col min="7187" max="7187" width="9.625" style="33" customWidth="1"/>
    <col min="7188" max="7188" width="18.75" style="33" customWidth="1"/>
    <col min="7189" max="7189" width="27.625" style="33" customWidth="1"/>
    <col min="7190" max="7190" width="4.875" style="33" customWidth="1"/>
    <col min="7191" max="7191" width="13" style="33" bestFit="1" customWidth="1"/>
    <col min="7192" max="7426" width="12" style="33"/>
    <col min="7427" max="7427" width="10.75" style="33" bestFit="1" customWidth="1"/>
    <col min="7428" max="7428" width="5.125" style="33" customWidth="1"/>
    <col min="7429" max="7429" width="16.5" style="33" customWidth="1"/>
    <col min="7430" max="7430" width="15.5" style="33" bestFit="1" customWidth="1"/>
    <col min="7431" max="7431" width="15.625" style="33" customWidth="1"/>
    <col min="7432" max="7432" width="11.125" style="33" customWidth="1"/>
    <col min="7433" max="7433" width="11.625" style="33" customWidth="1"/>
    <col min="7434" max="7434" width="12.75" style="33" customWidth="1"/>
    <col min="7435" max="7435" width="3" style="33" customWidth="1"/>
    <col min="7436" max="7436" width="4.625" style="33" customWidth="1"/>
    <col min="7437" max="7437" width="8.5" style="33" customWidth="1"/>
    <col min="7438" max="7439" width="10.75" style="33" customWidth="1"/>
    <col min="7440" max="7440" width="10.625" style="33" customWidth="1"/>
    <col min="7441" max="7441" width="16" style="33" customWidth="1"/>
    <col min="7442" max="7442" width="33" style="33" bestFit="1" customWidth="1"/>
    <col min="7443" max="7443" width="9.625" style="33" customWidth="1"/>
    <col min="7444" max="7444" width="18.75" style="33" customWidth="1"/>
    <col min="7445" max="7445" width="27.625" style="33" customWidth="1"/>
    <col min="7446" max="7446" width="4.875" style="33" customWidth="1"/>
    <col min="7447" max="7447" width="13" style="33" bestFit="1" customWidth="1"/>
    <col min="7448" max="7682" width="12" style="33"/>
    <col min="7683" max="7683" width="10.75" style="33" bestFit="1" customWidth="1"/>
    <col min="7684" max="7684" width="5.125" style="33" customWidth="1"/>
    <col min="7685" max="7685" width="16.5" style="33" customWidth="1"/>
    <col min="7686" max="7686" width="15.5" style="33" bestFit="1" customWidth="1"/>
    <col min="7687" max="7687" width="15.625" style="33" customWidth="1"/>
    <col min="7688" max="7688" width="11.125" style="33" customWidth="1"/>
    <col min="7689" max="7689" width="11.625" style="33" customWidth="1"/>
    <col min="7690" max="7690" width="12.75" style="33" customWidth="1"/>
    <col min="7691" max="7691" width="3" style="33" customWidth="1"/>
    <col min="7692" max="7692" width="4.625" style="33" customWidth="1"/>
    <col min="7693" max="7693" width="8.5" style="33" customWidth="1"/>
    <col min="7694" max="7695" width="10.75" style="33" customWidth="1"/>
    <col min="7696" max="7696" width="10.625" style="33" customWidth="1"/>
    <col min="7697" max="7697" width="16" style="33" customWidth="1"/>
    <col min="7698" max="7698" width="33" style="33" bestFit="1" customWidth="1"/>
    <col min="7699" max="7699" width="9.625" style="33" customWidth="1"/>
    <col min="7700" max="7700" width="18.75" style="33" customWidth="1"/>
    <col min="7701" max="7701" width="27.625" style="33" customWidth="1"/>
    <col min="7702" max="7702" width="4.875" style="33" customWidth="1"/>
    <col min="7703" max="7703" width="13" style="33" bestFit="1" customWidth="1"/>
    <col min="7704" max="7938" width="12" style="33"/>
    <col min="7939" max="7939" width="10.75" style="33" bestFit="1" customWidth="1"/>
    <col min="7940" max="7940" width="5.125" style="33" customWidth="1"/>
    <col min="7941" max="7941" width="16.5" style="33" customWidth="1"/>
    <col min="7942" max="7942" width="15.5" style="33" bestFit="1" customWidth="1"/>
    <col min="7943" max="7943" width="15.625" style="33" customWidth="1"/>
    <col min="7944" max="7944" width="11.125" style="33" customWidth="1"/>
    <col min="7945" max="7945" width="11.625" style="33" customWidth="1"/>
    <col min="7946" max="7946" width="12.75" style="33" customWidth="1"/>
    <col min="7947" max="7947" width="3" style="33" customWidth="1"/>
    <col min="7948" max="7948" width="4.625" style="33" customWidth="1"/>
    <col min="7949" max="7949" width="8.5" style="33" customWidth="1"/>
    <col min="7950" max="7951" width="10.75" style="33" customWidth="1"/>
    <col min="7952" max="7952" width="10.625" style="33" customWidth="1"/>
    <col min="7953" max="7953" width="16" style="33" customWidth="1"/>
    <col min="7954" max="7954" width="33" style="33" bestFit="1" customWidth="1"/>
    <col min="7955" max="7955" width="9.625" style="33" customWidth="1"/>
    <col min="7956" max="7956" width="18.75" style="33" customWidth="1"/>
    <col min="7957" max="7957" width="27.625" style="33" customWidth="1"/>
    <col min="7958" max="7958" width="4.875" style="33" customWidth="1"/>
    <col min="7959" max="7959" width="13" style="33" bestFit="1" customWidth="1"/>
    <col min="7960" max="8194" width="12" style="33"/>
    <col min="8195" max="8195" width="10.75" style="33" bestFit="1" customWidth="1"/>
    <col min="8196" max="8196" width="5.125" style="33" customWidth="1"/>
    <col min="8197" max="8197" width="16.5" style="33" customWidth="1"/>
    <col min="8198" max="8198" width="15.5" style="33" bestFit="1" customWidth="1"/>
    <col min="8199" max="8199" width="15.625" style="33" customWidth="1"/>
    <col min="8200" max="8200" width="11.125" style="33" customWidth="1"/>
    <col min="8201" max="8201" width="11.625" style="33" customWidth="1"/>
    <col min="8202" max="8202" width="12.75" style="33" customWidth="1"/>
    <col min="8203" max="8203" width="3" style="33" customWidth="1"/>
    <col min="8204" max="8204" width="4.625" style="33" customWidth="1"/>
    <col min="8205" max="8205" width="8.5" style="33" customWidth="1"/>
    <col min="8206" max="8207" width="10.75" style="33" customWidth="1"/>
    <col min="8208" max="8208" width="10.625" style="33" customWidth="1"/>
    <col min="8209" max="8209" width="16" style="33" customWidth="1"/>
    <col min="8210" max="8210" width="33" style="33" bestFit="1" customWidth="1"/>
    <col min="8211" max="8211" width="9.625" style="33" customWidth="1"/>
    <col min="8212" max="8212" width="18.75" style="33" customWidth="1"/>
    <col min="8213" max="8213" width="27.625" style="33" customWidth="1"/>
    <col min="8214" max="8214" width="4.875" style="33" customWidth="1"/>
    <col min="8215" max="8215" width="13" style="33" bestFit="1" customWidth="1"/>
    <col min="8216" max="8450" width="12" style="33"/>
    <col min="8451" max="8451" width="10.75" style="33" bestFit="1" customWidth="1"/>
    <col min="8452" max="8452" width="5.125" style="33" customWidth="1"/>
    <col min="8453" max="8453" width="16.5" style="33" customWidth="1"/>
    <col min="8454" max="8454" width="15.5" style="33" bestFit="1" customWidth="1"/>
    <col min="8455" max="8455" width="15.625" style="33" customWidth="1"/>
    <col min="8456" max="8456" width="11.125" style="33" customWidth="1"/>
    <col min="8457" max="8457" width="11.625" style="33" customWidth="1"/>
    <col min="8458" max="8458" width="12.75" style="33" customWidth="1"/>
    <col min="8459" max="8459" width="3" style="33" customWidth="1"/>
    <col min="8460" max="8460" width="4.625" style="33" customWidth="1"/>
    <col min="8461" max="8461" width="8.5" style="33" customWidth="1"/>
    <col min="8462" max="8463" width="10.75" style="33" customWidth="1"/>
    <col min="8464" max="8464" width="10.625" style="33" customWidth="1"/>
    <col min="8465" max="8465" width="16" style="33" customWidth="1"/>
    <col min="8466" max="8466" width="33" style="33" bestFit="1" customWidth="1"/>
    <col min="8467" max="8467" width="9.625" style="33" customWidth="1"/>
    <col min="8468" max="8468" width="18.75" style="33" customWidth="1"/>
    <col min="8469" max="8469" width="27.625" style="33" customWidth="1"/>
    <col min="8470" max="8470" width="4.875" style="33" customWidth="1"/>
    <col min="8471" max="8471" width="13" style="33" bestFit="1" customWidth="1"/>
    <col min="8472" max="8706" width="12" style="33"/>
    <col min="8707" max="8707" width="10.75" style="33" bestFit="1" customWidth="1"/>
    <col min="8708" max="8708" width="5.125" style="33" customWidth="1"/>
    <col min="8709" max="8709" width="16.5" style="33" customWidth="1"/>
    <col min="8710" max="8710" width="15.5" style="33" bestFit="1" customWidth="1"/>
    <col min="8711" max="8711" width="15.625" style="33" customWidth="1"/>
    <col min="8712" max="8712" width="11.125" style="33" customWidth="1"/>
    <col min="8713" max="8713" width="11.625" style="33" customWidth="1"/>
    <col min="8714" max="8714" width="12.75" style="33" customWidth="1"/>
    <col min="8715" max="8715" width="3" style="33" customWidth="1"/>
    <col min="8716" max="8716" width="4.625" style="33" customWidth="1"/>
    <col min="8717" max="8717" width="8.5" style="33" customWidth="1"/>
    <col min="8718" max="8719" width="10.75" style="33" customWidth="1"/>
    <col min="8720" max="8720" width="10.625" style="33" customWidth="1"/>
    <col min="8721" max="8721" width="16" style="33" customWidth="1"/>
    <col min="8722" max="8722" width="33" style="33" bestFit="1" customWidth="1"/>
    <col min="8723" max="8723" width="9.625" style="33" customWidth="1"/>
    <col min="8724" max="8724" width="18.75" style="33" customWidth="1"/>
    <col min="8725" max="8725" width="27.625" style="33" customWidth="1"/>
    <col min="8726" max="8726" width="4.875" style="33" customWidth="1"/>
    <col min="8727" max="8727" width="13" style="33" bestFit="1" customWidth="1"/>
    <col min="8728" max="8962" width="12" style="33"/>
    <col min="8963" max="8963" width="10.75" style="33" bestFit="1" customWidth="1"/>
    <col min="8964" max="8964" width="5.125" style="33" customWidth="1"/>
    <col min="8965" max="8965" width="16.5" style="33" customWidth="1"/>
    <col min="8966" max="8966" width="15.5" style="33" bestFit="1" customWidth="1"/>
    <col min="8967" max="8967" width="15.625" style="33" customWidth="1"/>
    <col min="8968" max="8968" width="11.125" style="33" customWidth="1"/>
    <col min="8969" max="8969" width="11.625" style="33" customWidth="1"/>
    <col min="8970" max="8970" width="12.75" style="33" customWidth="1"/>
    <col min="8971" max="8971" width="3" style="33" customWidth="1"/>
    <col min="8972" max="8972" width="4.625" style="33" customWidth="1"/>
    <col min="8973" max="8973" width="8.5" style="33" customWidth="1"/>
    <col min="8974" max="8975" width="10.75" style="33" customWidth="1"/>
    <col min="8976" max="8976" width="10.625" style="33" customWidth="1"/>
    <col min="8977" max="8977" width="16" style="33" customWidth="1"/>
    <col min="8978" max="8978" width="33" style="33" bestFit="1" customWidth="1"/>
    <col min="8979" max="8979" width="9.625" style="33" customWidth="1"/>
    <col min="8980" max="8980" width="18.75" style="33" customWidth="1"/>
    <col min="8981" max="8981" width="27.625" style="33" customWidth="1"/>
    <col min="8982" max="8982" width="4.875" style="33" customWidth="1"/>
    <col min="8983" max="8983" width="13" style="33" bestFit="1" customWidth="1"/>
    <col min="8984" max="9218" width="12" style="33"/>
    <col min="9219" max="9219" width="10.75" style="33" bestFit="1" customWidth="1"/>
    <col min="9220" max="9220" width="5.125" style="33" customWidth="1"/>
    <col min="9221" max="9221" width="16.5" style="33" customWidth="1"/>
    <col min="9222" max="9222" width="15.5" style="33" bestFit="1" customWidth="1"/>
    <col min="9223" max="9223" width="15.625" style="33" customWidth="1"/>
    <col min="9224" max="9224" width="11.125" style="33" customWidth="1"/>
    <col min="9225" max="9225" width="11.625" style="33" customWidth="1"/>
    <col min="9226" max="9226" width="12.75" style="33" customWidth="1"/>
    <col min="9227" max="9227" width="3" style="33" customWidth="1"/>
    <col min="9228" max="9228" width="4.625" style="33" customWidth="1"/>
    <col min="9229" max="9229" width="8.5" style="33" customWidth="1"/>
    <col min="9230" max="9231" width="10.75" style="33" customWidth="1"/>
    <col min="9232" max="9232" width="10.625" style="33" customWidth="1"/>
    <col min="9233" max="9233" width="16" style="33" customWidth="1"/>
    <col min="9234" max="9234" width="33" style="33" bestFit="1" customWidth="1"/>
    <col min="9235" max="9235" width="9.625" style="33" customWidth="1"/>
    <col min="9236" max="9236" width="18.75" style="33" customWidth="1"/>
    <col min="9237" max="9237" width="27.625" style="33" customWidth="1"/>
    <col min="9238" max="9238" width="4.875" style="33" customWidth="1"/>
    <col min="9239" max="9239" width="13" style="33" bestFit="1" customWidth="1"/>
    <col min="9240" max="9474" width="12" style="33"/>
    <col min="9475" max="9475" width="10.75" style="33" bestFit="1" customWidth="1"/>
    <col min="9476" max="9476" width="5.125" style="33" customWidth="1"/>
    <col min="9477" max="9477" width="16.5" style="33" customWidth="1"/>
    <col min="9478" max="9478" width="15.5" style="33" bestFit="1" customWidth="1"/>
    <col min="9479" max="9479" width="15.625" style="33" customWidth="1"/>
    <col min="9480" max="9480" width="11.125" style="33" customWidth="1"/>
    <col min="9481" max="9481" width="11.625" style="33" customWidth="1"/>
    <col min="9482" max="9482" width="12.75" style="33" customWidth="1"/>
    <col min="9483" max="9483" width="3" style="33" customWidth="1"/>
    <col min="9484" max="9484" width="4.625" style="33" customWidth="1"/>
    <col min="9485" max="9485" width="8.5" style="33" customWidth="1"/>
    <col min="9486" max="9487" width="10.75" style="33" customWidth="1"/>
    <col min="9488" max="9488" width="10.625" style="33" customWidth="1"/>
    <col min="9489" max="9489" width="16" style="33" customWidth="1"/>
    <col min="9490" max="9490" width="33" style="33" bestFit="1" customWidth="1"/>
    <col min="9491" max="9491" width="9.625" style="33" customWidth="1"/>
    <col min="9492" max="9492" width="18.75" style="33" customWidth="1"/>
    <col min="9493" max="9493" width="27.625" style="33" customWidth="1"/>
    <col min="9494" max="9494" width="4.875" style="33" customWidth="1"/>
    <col min="9495" max="9495" width="13" style="33" bestFit="1" customWidth="1"/>
    <col min="9496" max="9730" width="12" style="33"/>
    <col min="9731" max="9731" width="10.75" style="33" bestFit="1" customWidth="1"/>
    <col min="9732" max="9732" width="5.125" style="33" customWidth="1"/>
    <col min="9733" max="9733" width="16.5" style="33" customWidth="1"/>
    <col min="9734" max="9734" width="15.5" style="33" bestFit="1" customWidth="1"/>
    <col min="9735" max="9735" width="15.625" style="33" customWidth="1"/>
    <col min="9736" max="9736" width="11.125" style="33" customWidth="1"/>
    <col min="9737" max="9737" width="11.625" style="33" customWidth="1"/>
    <col min="9738" max="9738" width="12.75" style="33" customWidth="1"/>
    <col min="9739" max="9739" width="3" style="33" customWidth="1"/>
    <col min="9740" max="9740" width="4.625" style="33" customWidth="1"/>
    <col min="9741" max="9741" width="8.5" style="33" customWidth="1"/>
    <col min="9742" max="9743" width="10.75" style="33" customWidth="1"/>
    <col min="9744" max="9744" width="10.625" style="33" customWidth="1"/>
    <col min="9745" max="9745" width="16" style="33" customWidth="1"/>
    <col min="9746" max="9746" width="33" style="33" bestFit="1" customWidth="1"/>
    <col min="9747" max="9747" width="9.625" style="33" customWidth="1"/>
    <col min="9748" max="9748" width="18.75" style="33" customWidth="1"/>
    <col min="9749" max="9749" width="27.625" style="33" customWidth="1"/>
    <col min="9750" max="9750" width="4.875" style="33" customWidth="1"/>
    <col min="9751" max="9751" width="13" style="33" bestFit="1" customWidth="1"/>
    <col min="9752" max="9986" width="12" style="33"/>
    <col min="9987" max="9987" width="10.75" style="33" bestFit="1" customWidth="1"/>
    <col min="9988" max="9988" width="5.125" style="33" customWidth="1"/>
    <col min="9989" max="9989" width="16.5" style="33" customWidth="1"/>
    <col min="9990" max="9990" width="15.5" style="33" bestFit="1" customWidth="1"/>
    <col min="9991" max="9991" width="15.625" style="33" customWidth="1"/>
    <col min="9992" max="9992" width="11.125" style="33" customWidth="1"/>
    <col min="9993" max="9993" width="11.625" style="33" customWidth="1"/>
    <col min="9994" max="9994" width="12.75" style="33" customWidth="1"/>
    <col min="9995" max="9995" width="3" style="33" customWidth="1"/>
    <col min="9996" max="9996" width="4.625" style="33" customWidth="1"/>
    <col min="9997" max="9997" width="8.5" style="33" customWidth="1"/>
    <col min="9998" max="9999" width="10.75" style="33" customWidth="1"/>
    <col min="10000" max="10000" width="10.625" style="33" customWidth="1"/>
    <col min="10001" max="10001" width="16" style="33" customWidth="1"/>
    <col min="10002" max="10002" width="33" style="33" bestFit="1" customWidth="1"/>
    <col min="10003" max="10003" width="9.625" style="33" customWidth="1"/>
    <col min="10004" max="10004" width="18.75" style="33" customWidth="1"/>
    <col min="10005" max="10005" width="27.625" style="33" customWidth="1"/>
    <col min="10006" max="10006" width="4.875" style="33" customWidth="1"/>
    <col min="10007" max="10007" width="13" style="33" bestFit="1" customWidth="1"/>
    <col min="10008" max="10242" width="12" style="33"/>
    <col min="10243" max="10243" width="10.75" style="33" bestFit="1" customWidth="1"/>
    <col min="10244" max="10244" width="5.125" style="33" customWidth="1"/>
    <col min="10245" max="10245" width="16.5" style="33" customWidth="1"/>
    <col min="10246" max="10246" width="15.5" style="33" bestFit="1" customWidth="1"/>
    <col min="10247" max="10247" width="15.625" style="33" customWidth="1"/>
    <col min="10248" max="10248" width="11.125" style="33" customWidth="1"/>
    <col min="10249" max="10249" width="11.625" style="33" customWidth="1"/>
    <col min="10250" max="10250" width="12.75" style="33" customWidth="1"/>
    <col min="10251" max="10251" width="3" style="33" customWidth="1"/>
    <col min="10252" max="10252" width="4.625" style="33" customWidth="1"/>
    <col min="10253" max="10253" width="8.5" style="33" customWidth="1"/>
    <col min="10254" max="10255" width="10.75" style="33" customWidth="1"/>
    <col min="10256" max="10256" width="10.625" style="33" customWidth="1"/>
    <col min="10257" max="10257" width="16" style="33" customWidth="1"/>
    <col min="10258" max="10258" width="33" style="33" bestFit="1" customWidth="1"/>
    <col min="10259" max="10259" width="9.625" style="33" customWidth="1"/>
    <col min="10260" max="10260" width="18.75" style="33" customWidth="1"/>
    <col min="10261" max="10261" width="27.625" style="33" customWidth="1"/>
    <col min="10262" max="10262" width="4.875" style="33" customWidth="1"/>
    <col min="10263" max="10263" width="13" style="33" bestFit="1" customWidth="1"/>
    <col min="10264" max="10498" width="12" style="33"/>
    <col min="10499" max="10499" width="10.75" style="33" bestFit="1" customWidth="1"/>
    <col min="10500" max="10500" width="5.125" style="33" customWidth="1"/>
    <col min="10501" max="10501" width="16.5" style="33" customWidth="1"/>
    <col min="10502" max="10502" width="15.5" style="33" bestFit="1" customWidth="1"/>
    <col min="10503" max="10503" width="15.625" style="33" customWidth="1"/>
    <col min="10504" max="10504" width="11.125" style="33" customWidth="1"/>
    <col min="10505" max="10505" width="11.625" style="33" customWidth="1"/>
    <col min="10506" max="10506" width="12.75" style="33" customWidth="1"/>
    <col min="10507" max="10507" width="3" style="33" customWidth="1"/>
    <col min="10508" max="10508" width="4.625" style="33" customWidth="1"/>
    <col min="10509" max="10509" width="8.5" style="33" customWidth="1"/>
    <col min="10510" max="10511" width="10.75" style="33" customWidth="1"/>
    <col min="10512" max="10512" width="10.625" style="33" customWidth="1"/>
    <col min="10513" max="10513" width="16" style="33" customWidth="1"/>
    <col min="10514" max="10514" width="33" style="33" bestFit="1" customWidth="1"/>
    <col min="10515" max="10515" width="9.625" style="33" customWidth="1"/>
    <col min="10516" max="10516" width="18.75" style="33" customWidth="1"/>
    <col min="10517" max="10517" width="27.625" style="33" customWidth="1"/>
    <col min="10518" max="10518" width="4.875" style="33" customWidth="1"/>
    <col min="10519" max="10519" width="13" style="33" bestFit="1" customWidth="1"/>
    <col min="10520" max="10754" width="12" style="33"/>
    <col min="10755" max="10755" width="10.75" style="33" bestFit="1" customWidth="1"/>
    <col min="10756" max="10756" width="5.125" style="33" customWidth="1"/>
    <col min="10757" max="10757" width="16.5" style="33" customWidth="1"/>
    <col min="10758" max="10758" width="15.5" style="33" bestFit="1" customWidth="1"/>
    <col min="10759" max="10759" width="15.625" style="33" customWidth="1"/>
    <col min="10760" max="10760" width="11.125" style="33" customWidth="1"/>
    <col min="10761" max="10761" width="11.625" style="33" customWidth="1"/>
    <col min="10762" max="10762" width="12.75" style="33" customWidth="1"/>
    <col min="10763" max="10763" width="3" style="33" customWidth="1"/>
    <col min="10764" max="10764" width="4.625" style="33" customWidth="1"/>
    <col min="10765" max="10765" width="8.5" style="33" customWidth="1"/>
    <col min="10766" max="10767" width="10.75" style="33" customWidth="1"/>
    <col min="10768" max="10768" width="10.625" style="33" customWidth="1"/>
    <col min="10769" max="10769" width="16" style="33" customWidth="1"/>
    <col min="10770" max="10770" width="33" style="33" bestFit="1" customWidth="1"/>
    <col min="10771" max="10771" width="9.625" style="33" customWidth="1"/>
    <col min="10772" max="10772" width="18.75" style="33" customWidth="1"/>
    <col min="10773" max="10773" width="27.625" style="33" customWidth="1"/>
    <col min="10774" max="10774" width="4.875" style="33" customWidth="1"/>
    <col min="10775" max="10775" width="13" style="33" bestFit="1" customWidth="1"/>
    <col min="10776" max="11010" width="12" style="33"/>
    <col min="11011" max="11011" width="10.75" style="33" bestFit="1" customWidth="1"/>
    <col min="11012" max="11012" width="5.125" style="33" customWidth="1"/>
    <col min="11013" max="11013" width="16.5" style="33" customWidth="1"/>
    <col min="11014" max="11014" width="15.5" style="33" bestFit="1" customWidth="1"/>
    <col min="11015" max="11015" width="15.625" style="33" customWidth="1"/>
    <col min="11016" max="11016" width="11.125" style="33" customWidth="1"/>
    <col min="11017" max="11017" width="11.625" style="33" customWidth="1"/>
    <col min="11018" max="11018" width="12.75" style="33" customWidth="1"/>
    <col min="11019" max="11019" width="3" style="33" customWidth="1"/>
    <col min="11020" max="11020" width="4.625" style="33" customWidth="1"/>
    <col min="11021" max="11021" width="8.5" style="33" customWidth="1"/>
    <col min="11022" max="11023" width="10.75" style="33" customWidth="1"/>
    <col min="11024" max="11024" width="10.625" style="33" customWidth="1"/>
    <col min="11025" max="11025" width="16" style="33" customWidth="1"/>
    <col min="11026" max="11026" width="33" style="33" bestFit="1" customWidth="1"/>
    <col min="11027" max="11027" width="9.625" style="33" customWidth="1"/>
    <col min="11028" max="11028" width="18.75" style="33" customWidth="1"/>
    <col min="11029" max="11029" width="27.625" style="33" customWidth="1"/>
    <col min="11030" max="11030" width="4.875" style="33" customWidth="1"/>
    <col min="11031" max="11031" width="13" style="33" bestFit="1" customWidth="1"/>
    <col min="11032" max="11266" width="12" style="33"/>
    <col min="11267" max="11267" width="10.75" style="33" bestFit="1" customWidth="1"/>
    <col min="11268" max="11268" width="5.125" style="33" customWidth="1"/>
    <col min="11269" max="11269" width="16.5" style="33" customWidth="1"/>
    <col min="11270" max="11270" width="15.5" style="33" bestFit="1" customWidth="1"/>
    <col min="11271" max="11271" width="15.625" style="33" customWidth="1"/>
    <col min="11272" max="11272" width="11.125" style="33" customWidth="1"/>
    <col min="11273" max="11273" width="11.625" style="33" customWidth="1"/>
    <col min="11274" max="11274" width="12.75" style="33" customWidth="1"/>
    <col min="11275" max="11275" width="3" style="33" customWidth="1"/>
    <col min="11276" max="11276" width="4.625" style="33" customWidth="1"/>
    <col min="11277" max="11277" width="8.5" style="33" customWidth="1"/>
    <col min="11278" max="11279" width="10.75" style="33" customWidth="1"/>
    <col min="11280" max="11280" width="10.625" style="33" customWidth="1"/>
    <col min="11281" max="11281" width="16" style="33" customWidth="1"/>
    <col min="11282" max="11282" width="33" style="33" bestFit="1" customWidth="1"/>
    <col min="11283" max="11283" width="9.625" style="33" customWidth="1"/>
    <col min="11284" max="11284" width="18.75" style="33" customWidth="1"/>
    <col min="11285" max="11285" width="27.625" style="33" customWidth="1"/>
    <col min="11286" max="11286" width="4.875" style="33" customWidth="1"/>
    <col min="11287" max="11287" width="13" style="33" bestFit="1" customWidth="1"/>
    <col min="11288" max="11522" width="12" style="33"/>
    <col min="11523" max="11523" width="10.75" style="33" bestFit="1" customWidth="1"/>
    <col min="11524" max="11524" width="5.125" style="33" customWidth="1"/>
    <col min="11525" max="11525" width="16.5" style="33" customWidth="1"/>
    <col min="11526" max="11526" width="15.5" style="33" bestFit="1" customWidth="1"/>
    <col min="11527" max="11527" width="15.625" style="33" customWidth="1"/>
    <col min="11528" max="11528" width="11.125" style="33" customWidth="1"/>
    <col min="11529" max="11529" width="11.625" style="33" customWidth="1"/>
    <col min="11530" max="11530" width="12.75" style="33" customWidth="1"/>
    <col min="11531" max="11531" width="3" style="33" customWidth="1"/>
    <col min="11532" max="11532" width="4.625" style="33" customWidth="1"/>
    <col min="11533" max="11533" width="8.5" style="33" customWidth="1"/>
    <col min="11534" max="11535" width="10.75" style="33" customWidth="1"/>
    <col min="11536" max="11536" width="10.625" style="33" customWidth="1"/>
    <col min="11537" max="11537" width="16" style="33" customWidth="1"/>
    <col min="11538" max="11538" width="33" style="33" bestFit="1" customWidth="1"/>
    <col min="11539" max="11539" width="9.625" style="33" customWidth="1"/>
    <col min="11540" max="11540" width="18.75" style="33" customWidth="1"/>
    <col min="11541" max="11541" width="27.625" style="33" customWidth="1"/>
    <col min="11542" max="11542" width="4.875" style="33" customWidth="1"/>
    <col min="11543" max="11543" width="13" style="33" bestFit="1" customWidth="1"/>
    <col min="11544" max="11778" width="12" style="33"/>
    <col min="11779" max="11779" width="10.75" style="33" bestFit="1" customWidth="1"/>
    <col min="11780" max="11780" width="5.125" style="33" customWidth="1"/>
    <col min="11781" max="11781" width="16.5" style="33" customWidth="1"/>
    <col min="11782" max="11782" width="15.5" style="33" bestFit="1" customWidth="1"/>
    <col min="11783" max="11783" width="15.625" style="33" customWidth="1"/>
    <col min="11784" max="11784" width="11.125" style="33" customWidth="1"/>
    <col min="11785" max="11785" width="11.625" style="33" customWidth="1"/>
    <col min="11786" max="11786" width="12.75" style="33" customWidth="1"/>
    <col min="11787" max="11787" width="3" style="33" customWidth="1"/>
    <col min="11788" max="11788" width="4.625" style="33" customWidth="1"/>
    <col min="11789" max="11789" width="8.5" style="33" customWidth="1"/>
    <col min="11790" max="11791" width="10.75" style="33" customWidth="1"/>
    <col min="11792" max="11792" width="10.625" style="33" customWidth="1"/>
    <col min="11793" max="11793" width="16" style="33" customWidth="1"/>
    <col min="11794" max="11794" width="33" style="33" bestFit="1" customWidth="1"/>
    <col min="11795" max="11795" width="9.625" style="33" customWidth="1"/>
    <col min="11796" max="11796" width="18.75" style="33" customWidth="1"/>
    <col min="11797" max="11797" width="27.625" style="33" customWidth="1"/>
    <col min="11798" max="11798" width="4.875" style="33" customWidth="1"/>
    <col min="11799" max="11799" width="13" style="33" bestFit="1" customWidth="1"/>
    <col min="11800" max="12034" width="12" style="33"/>
    <col min="12035" max="12035" width="10.75" style="33" bestFit="1" customWidth="1"/>
    <col min="12036" max="12036" width="5.125" style="33" customWidth="1"/>
    <col min="12037" max="12037" width="16.5" style="33" customWidth="1"/>
    <col min="12038" max="12038" width="15.5" style="33" bestFit="1" customWidth="1"/>
    <col min="12039" max="12039" width="15.625" style="33" customWidth="1"/>
    <col min="12040" max="12040" width="11.125" style="33" customWidth="1"/>
    <col min="12041" max="12041" width="11.625" style="33" customWidth="1"/>
    <col min="12042" max="12042" width="12.75" style="33" customWidth="1"/>
    <col min="12043" max="12043" width="3" style="33" customWidth="1"/>
    <col min="12044" max="12044" width="4.625" style="33" customWidth="1"/>
    <col min="12045" max="12045" width="8.5" style="33" customWidth="1"/>
    <col min="12046" max="12047" width="10.75" style="33" customWidth="1"/>
    <col min="12048" max="12048" width="10.625" style="33" customWidth="1"/>
    <col min="12049" max="12049" width="16" style="33" customWidth="1"/>
    <col min="12050" max="12050" width="33" style="33" bestFit="1" customWidth="1"/>
    <col min="12051" max="12051" width="9.625" style="33" customWidth="1"/>
    <col min="12052" max="12052" width="18.75" style="33" customWidth="1"/>
    <col min="12053" max="12053" width="27.625" style="33" customWidth="1"/>
    <col min="12054" max="12054" width="4.875" style="33" customWidth="1"/>
    <col min="12055" max="12055" width="13" style="33" bestFit="1" customWidth="1"/>
    <col min="12056" max="12290" width="12" style="33"/>
    <col min="12291" max="12291" width="10.75" style="33" bestFit="1" customWidth="1"/>
    <col min="12292" max="12292" width="5.125" style="33" customWidth="1"/>
    <col min="12293" max="12293" width="16.5" style="33" customWidth="1"/>
    <col min="12294" max="12294" width="15.5" style="33" bestFit="1" customWidth="1"/>
    <col min="12295" max="12295" width="15.625" style="33" customWidth="1"/>
    <col min="12296" max="12296" width="11.125" style="33" customWidth="1"/>
    <col min="12297" max="12297" width="11.625" style="33" customWidth="1"/>
    <col min="12298" max="12298" width="12.75" style="33" customWidth="1"/>
    <col min="12299" max="12299" width="3" style="33" customWidth="1"/>
    <col min="12300" max="12300" width="4.625" style="33" customWidth="1"/>
    <col min="12301" max="12301" width="8.5" style="33" customWidth="1"/>
    <col min="12302" max="12303" width="10.75" style="33" customWidth="1"/>
    <col min="12304" max="12304" width="10.625" style="33" customWidth="1"/>
    <col min="12305" max="12305" width="16" style="33" customWidth="1"/>
    <col min="12306" max="12306" width="33" style="33" bestFit="1" customWidth="1"/>
    <col min="12307" max="12307" width="9.625" style="33" customWidth="1"/>
    <col min="12308" max="12308" width="18.75" style="33" customWidth="1"/>
    <col min="12309" max="12309" width="27.625" style="33" customWidth="1"/>
    <col min="12310" max="12310" width="4.875" style="33" customWidth="1"/>
    <col min="12311" max="12311" width="13" style="33" bestFit="1" customWidth="1"/>
    <col min="12312" max="12546" width="12" style="33"/>
    <col min="12547" max="12547" width="10.75" style="33" bestFit="1" customWidth="1"/>
    <col min="12548" max="12548" width="5.125" style="33" customWidth="1"/>
    <col min="12549" max="12549" width="16.5" style="33" customWidth="1"/>
    <col min="12550" max="12550" width="15.5" style="33" bestFit="1" customWidth="1"/>
    <col min="12551" max="12551" width="15.625" style="33" customWidth="1"/>
    <col min="12552" max="12552" width="11.125" style="33" customWidth="1"/>
    <col min="12553" max="12553" width="11.625" style="33" customWidth="1"/>
    <col min="12554" max="12554" width="12.75" style="33" customWidth="1"/>
    <col min="12555" max="12555" width="3" style="33" customWidth="1"/>
    <col min="12556" max="12556" width="4.625" style="33" customWidth="1"/>
    <col min="12557" max="12557" width="8.5" style="33" customWidth="1"/>
    <col min="12558" max="12559" width="10.75" style="33" customWidth="1"/>
    <col min="12560" max="12560" width="10.625" style="33" customWidth="1"/>
    <col min="12561" max="12561" width="16" style="33" customWidth="1"/>
    <col min="12562" max="12562" width="33" style="33" bestFit="1" customWidth="1"/>
    <col min="12563" max="12563" width="9.625" style="33" customWidth="1"/>
    <col min="12564" max="12564" width="18.75" style="33" customWidth="1"/>
    <col min="12565" max="12565" width="27.625" style="33" customWidth="1"/>
    <col min="12566" max="12566" width="4.875" style="33" customWidth="1"/>
    <col min="12567" max="12567" width="13" style="33" bestFit="1" customWidth="1"/>
    <col min="12568" max="12802" width="12" style="33"/>
    <col min="12803" max="12803" width="10.75" style="33" bestFit="1" customWidth="1"/>
    <col min="12804" max="12804" width="5.125" style="33" customWidth="1"/>
    <col min="12805" max="12805" width="16.5" style="33" customWidth="1"/>
    <col min="12806" max="12806" width="15.5" style="33" bestFit="1" customWidth="1"/>
    <col min="12807" max="12807" width="15.625" style="33" customWidth="1"/>
    <col min="12808" max="12808" width="11.125" style="33" customWidth="1"/>
    <col min="12809" max="12809" width="11.625" style="33" customWidth="1"/>
    <col min="12810" max="12810" width="12.75" style="33" customWidth="1"/>
    <col min="12811" max="12811" width="3" style="33" customWidth="1"/>
    <col min="12812" max="12812" width="4.625" style="33" customWidth="1"/>
    <col min="12813" max="12813" width="8.5" style="33" customWidth="1"/>
    <col min="12814" max="12815" width="10.75" style="33" customWidth="1"/>
    <col min="12816" max="12816" width="10.625" style="33" customWidth="1"/>
    <col min="12817" max="12817" width="16" style="33" customWidth="1"/>
    <col min="12818" max="12818" width="33" style="33" bestFit="1" customWidth="1"/>
    <col min="12819" max="12819" width="9.625" style="33" customWidth="1"/>
    <col min="12820" max="12820" width="18.75" style="33" customWidth="1"/>
    <col min="12821" max="12821" width="27.625" style="33" customWidth="1"/>
    <col min="12822" max="12822" width="4.875" style="33" customWidth="1"/>
    <col min="12823" max="12823" width="13" style="33" bestFit="1" customWidth="1"/>
    <col min="12824" max="13058" width="12" style="33"/>
    <col min="13059" max="13059" width="10.75" style="33" bestFit="1" customWidth="1"/>
    <col min="13060" max="13060" width="5.125" style="33" customWidth="1"/>
    <col min="13061" max="13061" width="16.5" style="33" customWidth="1"/>
    <col min="13062" max="13062" width="15.5" style="33" bestFit="1" customWidth="1"/>
    <col min="13063" max="13063" width="15.625" style="33" customWidth="1"/>
    <col min="13064" max="13064" width="11.125" style="33" customWidth="1"/>
    <col min="13065" max="13065" width="11.625" style="33" customWidth="1"/>
    <col min="13066" max="13066" width="12.75" style="33" customWidth="1"/>
    <col min="13067" max="13067" width="3" style="33" customWidth="1"/>
    <col min="13068" max="13068" width="4.625" style="33" customWidth="1"/>
    <col min="13069" max="13069" width="8.5" style="33" customWidth="1"/>
    <col min="13070" max="13071" width="10.75" style="33" customWidth="1"/>
    <col min="13072" max="13072" width="10.625" style="33" customWidth="1"/>
    <col min="13073" max="13073" width="16" style="33" customWidth="1"/>
    <col min="13074" max="13074" width="33" style="33" bestFit="1" customWidth="1"/>
    <col min="13075" max="13075" width="9.625" style="33" customWidth="1"/>
    <col min="13076" max="13076" width="18.75" style="33" customWidth="1"/>
    <col min="13077" max="13077" width="27.625" style="33" customWidth="1"/>
    <col min="13078" max="13078" width="4.875" style="33" customWidth="1"/>
    <col min="13079" max="13079" width="13" style="33" bestFit="1" customWidth="1"/>
    <col min="13080" max="13314" width="12" style="33"/>
    <col min="13315" max="13315" width="10.75" style="33" bestFit="1" customWidth="1"/>
    <col min="13316" max="13316" width="5.125" style="33" customWidth="1"/>
    <col min="13317" max="13317" width="16.5" style="33" customWidth="1"/>
    <col min="13318" max="13318" width="15.5" style="33" bestFit="1" customWidth="1"/>
    <col min="13319" max="13319" width="15.625" style="33" customWidth="1"/>
    <col min="13320" max="13320" width="11.125" style="33" customWidth="1"/>
    <col min="13321" max="13321" width="11.625" style="33" customWidth="1"/>
    <col min="13322" max="13322" width="12.75" style="33" customWidth="1"/>
    <col min="13323" max="13323" width="3" style="33" customWidth="1"/>
    <col min="13324" max="13324" width="4.625" style="33" customWidth="1"/>
    <col min="13325" max="13325" width="8.5" style="33" customWidth="1"/>
    <col min="13326" max="13327" width="10.75" style="33" customWidth="1"/>
    <col min="13328" max="13328" width="10.625" style="33" customWidth="1"/>
    <col min="13329" max="13329" width="16" style="33" customWidth="1"/>
    <col min="13330" max="13330" width="33" style="33" bestFit="1" customWidth="1"/>
    <col min="13331" max="13331" width="9.625" style="33" customWidth="1"/>
    <col min="13332" max="13332" width="18.75" style="33" customWidth="1"/>
    <col min="13333" max="13333" width="27.625" style="33" customWidth="1"/>
    <col min="13334" max="13334" width="4.875" style="33" customWidth="1"/>
    <col min="13335" max="13335" width="13" style="33" bestFit="1" customWidth="1"/>
    <col min="13336" max="13570" width="12" style="33"/>
    <col min="13571" max="13571" width="10.75" style="33" bestFit="1" customWidth="1"/>
    <col min="13572" max="13572" width="5.125" style="33" customWidth="1"/>
    <col min="13573" max="13573" width="16.5" style="33" customWidth="1"/>
    <col min="13574" max="13574" width="15.5" style="33" bestFit="1" customWidth="1"/>
    <col min="13575" max="13575" width="15.625" style="33" customWidth="1"/>
    <col min="13576" max="13576" width="11.125" style="33" customWidth="1"/>
    <col min="13577" max="13577" width="11.625" style="33" customWidth="1"/>
    <col min="13578" max="13578" width="12.75" style="33" customWidth="1"/>
    <col min="13579" max="13579" width="3" style="33" customWidth="1"/>
    <col min="13580" max="13580" width="4.625" style="33" customWidth="1"/>
    <col min="13581" max="13581" width="8.5" style="33" customWidth="1"/>
    <col min="13582" max="13583" width="10.75" style="33" customWidth="1"/>
    <col min="13584" max="13584" width="10.625" style="33" customWidth="1"/>
    <col min="13585" max="13585" width="16" style="33" customWidth="1"/>
    <col min="13586" max="13586" width="33" style="33" bestFit="1" customWidth="1"/>
    <col min="13587" max="13587" width="9.625" style="33" customWidth="1"/>
    <col min="13588" max="13588" width="18.75" style="33" customWidth="1"/>
    <col min="13589" max="13589" width="27.625" style="33" customWidth="1"/>
    <col min="13590" max="13590" width="4.875" style="33" customWidth="1"/>
    <col min="13591" max="13591" width="13" style="33" bestFit="1" customWidth="1"/>
    <col min="13592" max="13826" width="12" style="33"/>
    <col min="13827" max="13827" width="10.75" style="33" bestFit="1" customWidth="1"/>
    <col min="13828" max="13828" width="5.125" style="33" customWidth="1"/>
    <col min="13829" max="13829" width="16.5" style="33" customWidth="1"/>
    <col min="13830" max="13830" width="15.5" style="33" bestFit="1" customWidth="1"/>
    <col min="13831" max="13831" width="15.625" style="33" customWidth="1"/>
    <col min="13832" max="13832" width="11.125" style="33" customWidth="1"/>
    <col min="13833" max="13833" width="11.625" style="33" customWidth="1"/>
    <col min="13834" max="13834" width="12.75" style="33" customWidth="1"/>
    <col min="13835" max="13835" width="3" style="33" customWidth="1"/>
    <col min="13836" max="13836" width="4.625" style="33" customWidth="1"/>
    <col min="13837" max="13837" width="8.5" style="33" customWidth="1"/>
    <col min="13838" max="13839" width="10.75" style="33" customWidth="1"/>
    <col min="13840" max="13840" width="10.625" style="33" customWidth="1"/>
    <col min="13841" max="13841" width="16" style="33" customWidth="1"/>
    <col min="13842" max="13842" width="33" style="33" bestFit="1" customWidth="1"/>
    <col min="13843" max="13843" width="9.625" style="33" customWidth="1"/>
    <col min="13844" max="13844" width="18.75" style="33" customWidth="1"/>
    <col min="13845" max="13845" width="27.625" style="33" customWidth="1"/>
    <col min="13846" max="13846" width="4.875" style="33" customWidth="1"/>
    <col min="13847" max="13847" width="13" style="33" bestFit="1" customWidth="1"/>
    <col min="13848" max="14082" width="12" style="33"/>
    <col min="14083" max="14083" width="10.75" style="33" bestFit="1" customWidth="1"/>
    <col min="14084" max="14084" width="5.125" style="33" customWidth="1"/>
    <col min="14085" max="14085" width="16.5" style="33" customWidth="1"/>
    <col min="14086" max="14086" width="15.5" style="33" bestFit="1" customWidth="1"/>
    <col min="14087" max="14087" width="15.625" style="33" customWidth="1"/>
    <col min="14088" max="14088" width="11.125" style="33" customWidth="1"/>
    <col min="14089" max="14089" width="11.625" style="33" customWidth="1"/>
    <col min="14090" max="14090" width="12.75" style="33" customWidth="1"/>
    <col min="14091" max="14091" width="3" style="33" customWidth="1"/>
    <col min="14092" max="14092" width="4.625" style="33" customWidth="1"/>
    <col min="14093" max="14093" width="8.5" style="33" customWidth="1"/>
    <col min="14094" max="14095" width="10.75" style="33" customWidth="1"/>
    <col min="14096" max="14096" width="10.625" style="33" customWidth="1"/>
    <col min="14097" max="14097" width="16" style="33" customWidth="1"/>
    <col min="14098" max="14098" width="33" style="33" bestFit="1" customWidth="1"/>
    <col min="14099" max="14099" width="9.625" style="33" customWidth="1"/>
    <col min="14100" max="14100" width="18.75" style="33" customWidth="1"/>
    <col min="14101" max="14101" width="27.625" style="33" customWidth="1"/>
    <col min="14102" max="14102" width="4.875" style="33" customWidth="1"/>
    <col min="14103" max="14103" width="13" style="33" bestFit="1" customWidth="1"/>
    <col min="14104" max="14338" width="12" style="33"/>
    <col min="14339" max="14339" width="10.75" style="33" bestFit="1" customWidth="1"/>
    <col min="14340" max="14340" width="5.125" style="33" customWidth="1"/>
    <col min="14341" max="14341" width="16.5" style="33" customWidth="1"/>
    <col min="14342" max="14342" width="15.5" style="33" bestFit="1" customWidth="1"/>
    <col min="14343" max="14343" width="15.625" style="33" customWidth="1"/>
    <col min="14344" max="14344" width="11.125" style="33" customWidth="1"/>
    <col min="14345" max="14345" width="11.625" style="33" customWidth="1"/>
    <col min="14346" max="14346" width="12.75" style="33" customWidth="1"/>
    <col min="14347" max="14347" width="3" style="33" customWidth="1"/>
    <col min="14348" max="14348" width="4.625" style="33" customWidth="1"/>
    <col min="14349" max="14349" width="8.5" style="33" customWidth="1"/>
    <col min="14350" max="14351" width="10.75" style="33" customWidth="1"/>
    <col min="14352" max="14352" width="10.625" style="33" customWidth="1"/>
    <col min="14353" max="14353" width="16" style="33" customWidth="1"/>
    <col min="14354" max="14354" width="33" style="33" bestFit="1" customWidth="1"/>
    <col min="14355" max="14355" width="9.625" style="33" customWidth="1"/>
    <col min="14356" max="14356" width="18.75" style="33" customWidth="1"/>
    <col min="14357" max="14357" width="27.625" style="33" customWidth="1"/>
    <col min="14358" max="14358" width="4.875" style="33" customWidth="1"/>
    <col min="14359" max="14359" width="13" style="33" bestFit="1" customWidth="1"/>
    <col min="14360" max="14594" width="12" style="33"/>
    <col min="14595" max="14595" width="10.75" style="33" bestFit="1" customWidth="1"/>
    <col min="14596" max="14596" width="5.125" style="33" customWidth="1"/>
    <col min="14597" max="14597" width="16.5" style="33" customWidth="1"/>
    <col min="14598" max="14598" width="15.5" style="33" bestFit="1" customWidth="1"/>
    <col min="14599" max="14599" width="15.625" style="33" customWidth="1"/>
    <col min="14600" max="14600" width="11.125" style="33" customWidth="1"/>
    <col min="14601" max="14601" width="11.625" style="33" customWidth="1"/>
    <col min="14602" max="14602" width="12.75" style="33" customWidth="1"/>
    <col min="14603" max="14603" width="3" style="33" customWidth="1"/>
    <col min="14604" max="14604" width="4.625" style="33" customWidth="1"/>
    <col min="14605" max="14605" width="8.5" style="33" customWidth="1"/>
    <col min="14606" max="14607" width="10.75" style="33" customWidth="1"/>
    <col min="14608" max="14608" width="10.625" style="33" customWidth="1"/>
    <col min="14609" max="14609" width="16" style="33" customWidth="1"/>
    <col min="14610" max="14610" width="33" style="33" bestFit="1" customWidth="1"/>
    <col min="14611" max="14611" width="9.625" style="33" customWidth="1"/>
    <col min="14612" max="14612" width="18.75" style="33" customWidth="1"/>
    <col min="14613" max="14613" width="27.625" style="33" customWidth="1"/>
    <col min="14614" max="14614" width="4.875" style="33" customWidth="1"/>
    <col min="14615" max="14615" width="13" style="33" bestFit="1" customWidth="1"/>
    <col min="14616" max="14850" width="12" style="33"/>
    <col min="14851" max="14851" width="10.75" style="33" bestFit="1" customWidth="1"/>
    <col min="14852" max="14852" width="5.125" style="33" customWidth="1"/>
    <col min="14853" max="14853" width="16.5" style="33" customWidth="1"/>
    <col min="14854" max="14854" width="15.5" style="33" bestFit="1" customWidth="1"/>
    <col min="14855" max="14855" width="15.625" style="33" customWidth="1"/>
    <col min="14856" max="14856" width="11.125" style="33" customWidth="1"/>
    <col min="14857" max="14857" width="11.625" style="33" customWidth="1"/>
    <col min="14858" max="14858" width="12.75" style="33" customWidth="1"/>
    <col min="14859" max="14859" width="3" style="33" customWidth="1"/>
    <col min="14860" max="14860" width="4.625" style="33" customWidth="1"/>
    <col min="14861" max="14861" width="8.5" style="33" customWidth="1"/>
    <col min="14862" max="14863" width="10.75" style="33" customWidth="1"/>
    <col min="14864" max="14864" width="10.625" style="33" customWidth="1"/>
    <col min="14865" max="14865" width="16" style="33" customWidth="1"/>
    <col min="14866" max="14866" width="33" style="33" bestFit="1" customWidth="1"/>
    <col min="14867" max="14867" width="9.625" style="33" customWidth="1"/>
    <col min="14868" max="14868" width="18.75" style="33" customWidth="1"/>
    <col min="14869" max="14869" width="27.625" style="33" customWidth="1"/>
    <col min="14870" max="14870" width="4.875" style="33" customWidth="1"/>
    <col min="14871" max="14871" width="13" style="33" bestFit="1" customWidth="1"/>
    <col min="14872" max="15106" width="12" style="33"/>
    <col min="15107" max="15107" width="10.75" style="33" bestFit="1" customWidth="1"/>
    <col min="15108" max="15108" width="5.125" style="33" customWidth="1"/>
    <col min="15109" max="15109" width="16.5" style="33" customWidth="1"/>
    <col min="15110" max="15110" width="15.5" style="33" bestFit="1" customWidth="1"/>
    <col min="15111" max="15111" width="15.625" style="33" customWidth="1"/>
    <col min="15112" max="15112" width="11.125" style="33" customWidth="1"/>
    <col min="15113" max="15113" width="11.625" style="33" customWidth="1"/>
    <col min="15114" max="15114" width="12.75" style="33" customWidth="1"/>
    <col min="15115" max="15115" width="3" style="33" customWidth="1"/>
    <col min="15116" max="15116" width="4.625" style="33" customWidth="1"/>
    <col min="15117" max="15117" width="8.5" style="33" customWidth="1"/>
    <col min="15118" max="15119" width="10.75" style="33" customWidth="1"/>
    <col min="15120" max="15120" width="10.625" style="33" customWidth="1"/>
    <col min="15121" max="15121" width="16" style="33" customWidth="1"/>
    <col min="15122" max="15122" width="33" style="33" bestFit="1" customWidth="1"/>
    <col min="15123" max="15123" width="9.625" style="33" customWidth="1"/>
    <col min="15124" max="15124" width="18.75" style="33" customWidth="1"/>
    <col min="15125" max="15125" width="27.625" style="33" customWidth="1"/>
    <col min="15126" max="15126" width="4.875" style="33" customWidth="1"/>
    <col min="15127" max="15127" width="13" style="33" bestFit="1" customWidth="1"/>
    <col min="15128" max="15362" width="12" style="33"/>
    <col min="15363" max="15363" width="10.75" style="33" bestFit="1" customWidth="1"/>
    <col min="15364" max="15364" width="5.125" style="33" customWidth="1"/>
    <col min="15365" max="15365" width="16.5" style="33" customWidth="1"/>
    <col min="15366" max="15366" width="15.5" style="33" bestFit="1" customWidth="1"/>
    <col min="15367" max="15367" width="15.625" style="33" customWidth="1"/>
    <col min="15368" max="15368" width="11.125" style="33" customWidth="1"/>
    <col min="15369" max="15369" width="11.625" style="33" customWidth="1"/>
    <col min="15370" max="15370" width="12.75" style="33" customWidth="1"/>
    <col min="15371" max="15371" width="3" style="33" customWidth="1"/>
    <col min="15372" max="15372" width="4.625" style="33" customWidth="1"/>
    <col min="15373" max="15373" width="8.5" style="33" customWidth="1"/>
    <col min="15374" max="15375" width="10.75" style="33" customWidth="1"/>
    <col min="15376" max="15376" width="10.625" style="33" customWidth="1"/>
    <col min="15377" max="15377" width="16" style="33" customWidth="1"/>
    <col min="15378" max="15378" width="33" style="33" bestFit="1" customWidth="1"/>
    <col min="15379" max="15379" width="9.625" style="33" customWidth="1"/>
    <col min="15380" max="15380" width="18.75" style="33" customWidth="1"/>
    <col min="15381" max="15381" width="27.625" style="33" customWidth="1"/>
    <col min="15382" max="15382" width="4.875" style="33" customWidth="1"/>
    <col min="15383" max="15383" width="13" style="33" bestFit="1" customWidth="1"/>
    <col min="15384" max="15618" width="12" style="33"/>
    <col min="15619" max="15619" width="10.75" style="33" bestFit="1" customWidth="1"/>
    <col min="15620" max="15620" width="5.125" style="33" customWidth="1"/>
    <col min="15621" max="15621" width="16.5" style="33" customWidth="1"/>
    <col min="15622" max="15622" width="15.5" style="33" bestFit="1" customWidth="1"/>
    <col min="15623" max="15623" width="15.625" style="33" customWidth="1"/>
    <col min="15624" max="15624" width="11.125" style="33" customWidth="1"/>
    <col min="15625" max="15625" width="11.625" style="33" customWidth="1"/>
    <col min="15626" max="15626" width="12.75" style="33" customWidth="1"/>
    <col min="15627" max="15627" width="3" style="33" customWidth="1"/>
    <col min="15628" max="15628" width="4.625" style="33" customWidth="1"/>
    <col min="15629" max="15629" width="8.5" style="33" customWidth="1"/>
    <col min="15630" max="15631" width="10.75" style="33" customWidth="1"/>
    <col min="15632" max="15632" width="10.625" style="33" customWidth="1"/>
    <col min="15633" max="15633" width="16" style="33" customWidth="1"/>
    <col min="15634" max="15634" width="33" style="33" bestFit="1" customWidth="1"/>
    <col min="15635" max="15635" width="9.625" style="33" customWidth="1"/>
    <col min="15636" max="15636" width="18.75" style="33" customWidth="1"/>
    <col min="15637" max="15637" width="27.625" style="33" customWidth="1"/>
    <col min="15638" max="15638" width="4.875" style="33" customWidth="1"/>
    <col min="15639" max="15639" width="13" style="33" bestFit="1" customWidth="1"/>
    <col min="15640" max="15874" width="12" style="33"/>
    <col min="15875" max="15875" width="10.75" style="33" bestFit="1" customWidth="1"/>
    <col min="15876" max="15876" width="5.125" style="33" customWidth="1"/>
    <col min="15877" max="15877" width="16.5" style="33" customWidth="1"/>
    <col min="15878" max="15878" width="15.5" style="33" bestFit="1" customWidth="1"/>
    <col min="15879" max="15879" width="15.625" style="33" customWidth="1"/>
    <col min="15880" max="15880" width="11.125" style="33" customWidth="1"/>
    <col min="15881" max="15881" width="11.625" style="33" customWidth="1"/>
    <col min="15882" max="15882" width="12.75" style="33" customWidth="1"/>
    <col min="15883" max="15883" width="3" style="33" customWidth="1"/>
    <col min="15884" max="15884" width="4.625" style="33" customWidth="1"/>
    <col min="15885" max="15885" width="8.5" style="33" customWidth="1"/>
    <col min="15886" max="15887" width="10.75" style="33" customWidth="1"/>
    <col min="15888" max="15888" width="10.625" style="33" customWidth="1"/>
    <col min="15889" max="15889" width="16" style="33" customWidth="1"/>
    <col min="15890" max="15890" width="33" style="33" bestFit="1" customWidth="1"/>
    <col min="15891" max="15891" width="9.625" style="33" customWidth="1"/>
    <col min="15892" max="15892" width="18.75" style="33" customWidth="1"/>
    <col min="15893" max="15893" width="27.625" style="33" customWidth="1"/>
    <col min="15894" max="15894" width="4.875" style="33" customWidth="1"/>
    <col min="15895" max="15895" width="13" style="33" bestFit="1" customWidth="1"/>
    <col min="15896" max="16130" width="12" style="33"/>
    <col min="16131" max="16131" width="10.75" style="33" bestFit="1" customWidth="1"/>
    <col min="16132" max="16132" width="5.125" style="33" customWidth="1"/>
    <col min="16133" max="16133" width="16.5" style="33" customWidth="1"/>
    <col min="16134" max="16134" width="15.5" style="33" bestFit="1" customWidth="1"/>
    <col min="16135" max="16135" width="15.625" style="33" customWidth="1"/>
    <col min="16136" max="16136" width="11.125" style="33" customWidth="1"/>
    <col min="16137" max="16137" width="11.625" style="33" customWidth="1"/>
    <col min="16138" max="16138" width="12.75" style="33" customWidth="1"/>
    <col min="16139" max="16139" width="3" style="33" customWidth="1"/>
    <col min="16140" max="16140" width="4.625" style="33" customWidth="1"/>
    <col min="16141" max="16141" width="8.5" style="33" customWidth="1"/>
    <col min="16142" max="16143" width="10.75" style="33" customWidth="1"/>
    <col min="16144" max="16144" width="10.625" style="33" customWidth="1"/>
    <col min="16145" max="16145" width="16" style="33" customWidth="1"/>
    <col min="16146" max="16146" width="33" style="33" bestFit="1" customWidth="1"/>
    <col min="16147" max="16147" width="9.625" style="33" customWidth="1"/>
    <col min="16148" max="16148" width="18.75" style="33" customWidth="1"/>
    <col min="16149" max="16149" width="27.625" style="33" customWidth="1"/>
    <col min="16150" max="16150" width="4.875" style="33" customWidth="1"/>
    <col min="16151" max="16151" width="13" style="33" bestFit="1" customWidth="1"/>
    <col min="16152" max="16384" width="12" style="33"/>
  </cols>
  <sheetData>
    <row r="1" spans="1:25" s="7" customFormat="1" ht="29.25" customHeight="1">
      <c r="A1" s="44" t="s">
        <v>49</v>
      </c>
      <c r="B1" s="44" t="s">
        <v>50</v>
      </c>
      <c r="C1" s="1" t="s">
        <v>5</v>
      </c>
      <c r="D1" s="2" t="s">
        <v>6</v>
      </c>
      <c r="E1" s="2" t="s">
        <v>7</v>
      </c>
      <c r="F1" s="2" t="s">
        <v>8</v>
      </c>
      <c r="G1" s="2" t="s">
        <v>9</v>
      </c>
      <c r="H1" s="2" t="s">
        <v>10</v>
      </c>
      <c r="I1" s="2" t="s">
        <v>11</v>
      </c>
      <c r="J1" s="3" t="s">
        <v>12</v>
      </c>
      <c r="K1" s="2" t="s">
        <v>13</v>
      </c>
      <c r="L1" s="4" t="s">
        <v>14</v>
      </c>
      <c r="M1" s="4" t="s">
        <v>15</v>
      </c>
      <c r="N1" s="2" t="s">
        <v>16</v>
      </c>
      <c r="O1" s="2" t="s">
        <v>17</v>
      </c>
      <c r="P1" s="1" t="s">
        <v>18</v>
      </c>
      <c r="Q1" s="5" t="s">
        <v>19</v>
      </c>
      <c r="R1" s="5" t="s">
        <v>6</v>
      </c>
      <c r="S1" s="5" t="s">
        <v>20</v>
      </c>
      <c r="T1" s="6" t="s">
        <v>21</v>
      </c>
      <c r="U1" s="6" t="s">
        <v>22</v>
      </c>
      <c r="V1" s="45" t="s">
        <v>23</v>
      </c>
      <c r="W1" s="5" t="s">
        <v>24</v>
      </c>
    </row>
    <row r="2" spans="1:25" s="18" customFormat="1" ht="35.25" customHeight="1">
      <c r="A2" s="15" t="str">
        <f>IF(L2="2","非","常")&amp;"・"&amp;IF('Application Form'!$H$44="Same number (Reissue application)","更新1",IF('Application Form'!$H$44="first time","新規","更新2"))</f>
        <v>常・更新2</v>
      </c>
      <c r="B2" s="15">
        <f>'Application Form'!Y23</f>
        <v>0</v>
      </c>
      <c r="C2" s="39" t="str">
        <f>TEXT('Application Form'!L23,0)</f>
        <v>0</v>
      </c>
      <c r="D2" s="8" t="s">
        <v>26</v>
      </c>
      <c r="E2" s="39" t="str">
        <f>IF('Application Form'!L34="",'Application Form'!N31&amp;" "&amp;'Application Form'!X31,'Application Form'!L34&amp;" "&amp;'Application Form'!S34&amp;" "&amp;'Application Form'!Z34)</f>
        <v xml:space="preserve"> </v>
      </c>
      <c r="F2" s="39" t="str">
        <f>ASC(IF('Application Form'!L36="",'Application Form'!N32&amp;"　"&amp;'Application Form'!X32,'Application Form'!L36&amp;" "&amp;'Application Form'!S36&amp;" "&amp;'Application Form'!Z36))</f>
        <v xml:space="preserve"> </v>
      </c>
      <c r="G2" s="39" t="str">
        <f>IF('Application Form'!AG39="",'Application Form'!N31&amp;" "&amp;'Application Form'!X31,'Application Form'!AG39)</f>
        <v xml:space="preserve"> </v>
      </c>
      <c r="H2" s="9">
        <f>'Application Form'!L30</f>
        <v>0</v>
      </c>
      <c r="I2" s="10">
        <f ca="1">IF(COUNTIF('Application Form'!F2,"*Reissue*"),DATE(YEAR(TODAY()),MONTH(TODAY()),1),'Application Form'!$L$24)</f>
        <v>0</v>
      </c>
      <c r="J2" s="43" t="str">
        <f ca="1">IF('Application Form'!F2="Reissue application for Staff ID Card"&amp;CHAR(10)&amp;"(Part-Time Staff Members)",IF(('Application Form'!V24-I2)&gt;365,'Application Form'!V24,TEXT((EDATE(I2,60)-1),"yyyy-mm-dd")),TEXT((EDATE(I2,60)-1),"yyyy-mm-dd"))</f>
        <v>1904-12-30</v>
      </c>
      <c r="K2" s="11" t="str">
        <f>IF('Application Form'!AA30="Male","1",IF('Application Form'!AA30="Female",2,"未記入"))</f>
        <v>未記入</v>
      </c>
      <c r="L2" s="11" t="str">
        <f>IF(COUNTIF('Application Form'!F2,"*Non-Regular Staff*"),"2","1")</f>
        <v>1</v>
      </c>
      <c r="M2" s="12" t="s">
        <v>25</v>
      </c>
      <c r="N2" s="13">
        <f>IF('Application Form'!L34="",'Application Form'!N33,'Application Form'!L34)</f>
        <v>0</v>
      </c>
      <c r="O2" s="14">
        <f>IF('Application Form'!L34="",'Application Form'!X33,'Application Form'!S34&amp;" "&amp;'Application Form'!Z34)</f>
        <v>0</v>
      </c>
      <c r="P2" s="15" t="str">
        <f>IF('Application Form'!X44="","",'Application Form'!X44)</f>
        <v/>
      </c>
      <c r="Q2" s="40">
        <f>'Application Form'!L28</f>
        <v>0</v>
      </c>
      <c r="R2" s="19">
        <f>'Application Form'!L27</f>
        <v>0</v>
      </c>
      <c r="S2" s="16">
        <f>'Application Form'!Y23</f>
        <v>0</v>
      </c>
      <c r="T2" s="102">
        <f>'Application Form'!AA29</f>
        <v>0</v>
      </c>
      <c r="U2" s="41">
        <f>'Application Form'!L29</f>
        <v>0</v>
      </c>
      <c r="V2" s="46" t="str">
        <f>IF('Application Form'!$H$44="Same number (Reissue application)","更新1",IF('Application Form'!$H$44="first time","新規","更新2"))</f>
        <v>更新2</v>
      </c>
      <c r="W2" s="16"/>
      <c r="X2" s="17"/>
    </row>
    <row r="3" spans="1:25" s="25" customFormat="1" ht="15" customHeight="1">
      <c r="C3" s="20"/>
      <c r="D3" s="21"/>
      <c r="E3" s="21"/>
      <c r="F3" s="21"/>
      <c r="G3" s="20"/>
      <c r="H3" s="22"/>
      <c r="I3" s="22"/>
      <c r="J3" s="23"/>
      <c r="K3" s="22"/>
      <c r="L3" s="24"/>
      <c r="M3" s="24"/>
      <c r="N3" s="20"/>
      <c r="O3" s="20"/>
      <c r="P3" s="22"/>
      <c r="Q3" s="21"/>
      <c r="R3" s="21"/>
      <c r="S3" s="22"/>
      <c r="T3" s="22"/>
      <c r="U3" s="22"/>
      <c r="V3" s="47"/>
      <c r="W3" s="20"/>
      <c r="X3" s="20"/>
      <c r="Y3" s="20"/>
    </row>
    <row r="4" spans="1:25" ht="15" customHeight="1">
      <c r="C4" s="26"/>
      <c r="D4" s="27"/>
      <c r="E4" s="27"/>
      <c r="F4" s="27"/>
      <c r="G4" s="26"/>
      <c r="H4" s="28"/>
      <c r="I4" s="28"/>
      <c r="J4" s="29"/>
      <c r="K4" s="28"/>
      <c r="L4" s="30"/>
      <c r="M4" s="30"/>
      <c r="N4" s="26"/>
      <c r="O4" s="26"/>
      <c r="P4" s="28"/>
      <c r="Q4" s="27"/>
      <c r="R4" s="27"/>
      <c r="S4" s="28"/>
      <c r="T4" s="31"/>
      <c r="U4" s="31"/>
      <c r="V4" s="48"/>
      <c r="W4" s="26"/>
      <c r="X4" s="26"/>
      <c r="Y4" s="26"/>
    </row>
    <row r="5" spans="1:25" ht="15" customHeight="1">
      <c r="V5" s="48"/>
    </row>
    <row r="6" spans="1:25" ht="15" customHeight="1">
      <c r="V6" s="48"/>
    </row>
    <row r="7" spans="1:25" ht="15" customHeight="1">
      <c r="V7" s="48"/>
    </row>
    <row r="8" spans="1:25" ht="15" customHeight="1">
      <c r="V8" s="48"/>
    </row>
    <row r="9" spans="1:25" ht="15" customHeight="1">
      <c r="V9" s="48"/>
    </row>
    <row r="10" spans="1:25" ht="15" customHeight="1">
      <c r="V10" s="48"/>
    </row>
  </sheetData>
  <phoneticPr fontId="30"/>
  <pageMargins left="0.75" right="0.75" top="1" bottom="1" header="0.51200000000000001" footer="0.51200000000000001"/>
  <pageSetup paperSize="9" scale="45"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24</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Application Form PDF用　更新</vt:lpstr>
      <vt:lpstr>Application Form PDF用　新規</vt:lpstr>
      <vt:lpstr>Application Form</vt:lpstr>
      <vt:lpstr>送付先</vt:lpstr>
      <vt:lpstr>事務使用</vt:lpstr>
      <vt:lpstr>'Application Form'!Print_Area</vt:lpstr>
      <vt:lpstr>'Application Form PDF用　更新'!Print_Area</vt:lpstr>
      <vt:lpstr>'Application Form PDF用　新規'!Print_Area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経理課共済掛</dc:creator>
  <cp:lastModifiedBy>Administrator</cp:lastModifiedBy>
  <cp:revision>2</cp:revision>
  <cp:lastPrinted>2024-09-04T09:22:53Z</cp:lastPrinted>
  <dcterms:created xsi:type="dcterms:W3CDTF">2016-10-26T10:56:00Z</dcterms:created>
  <dcterms:modified xsi:type="dcterms:W3CDTF">2024-09-26T10:32:23Z</dcterms:modified>
</cp:coreProperties>
</file>