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L21-012Au\Documents\職員証関係\"/>
    </mc:Choice>
  </mc:AlternateContent>
  <xr:revisionPtr revIDLastSave="0" documentId="13_ncr:1_{05EC623E-1A4F-48DB-9849-6F722E58A1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欄" sheetId="2" r:id="rId1"/>
    <sheet name="申請書送付先" sheetId="5" state="hidden" r:id="rId2"/>
    <sheet name="事務使用" sheetId="3" r:id="rId3"/>
  </sheets>
  <definedNames>
    <definedName name="_xlnm._FilterDatabase" localSheetId="1" hidden="1">申請書送付先!$A$2:$G$86</definedName>
    <definedName name="_xlnm.Print_Area" localSheetId="1">申請書送付先!$A$1:$D$86</definedName>
    <definedName name="_xlnm.Print_Area" localSheetId="0">入力欄!$B$4:$AF$50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" i="3" l="1"/>
  <c r="R2" i="3"/>
  <c r="Q2" i="3"/>
  <c r="J2" i="3"/>
  <c r="I2" i="3"/>
  <c r="F2" i="3"/>
  <c r="E2" i="3"/>
  <c r="Y2" i="3"/>
  <c r="H2" i="3"/>
  <c r="G2" i="3"/>
  <c r="X2" i="3"/>
  <c r="W2" i="3"/>
  <c r="V2" i="3"/>
  <c r="T2" i="3"/>
  <c r="S2" i="3"/>
  <c r="O2" i="3"/>
  <c r="N2" i="3"/>
  <c r="L2" i="3"/>
  <c r="M2" i="3" s="1"/>
  <c r="K2" i="3"/>
  <c r="C2" i="3"/>
  <c r="AH31" i="2"/>
  <c r="AH33" i="2"/>
  <c r="C11" i="5" l="1"/>
  <c r="C31" i="5"/>
  <c r="C51" i="5"/>
  <c r="C73" i="5"/>
  <c r="AK19" i="2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0" i="5"/>
  <c r="C9" i="5"/>
  <c r="C8" i="5"/>
  <c r="C7" i="5"/>
  <c r="C6" i="5"/>
  <c r="C5" i="5"/>
  <c r="C4" i="5"/>
  <c r="C3" i="5"/>
  <c r="N5" i="3" l="1"/>
  <c r="J4" i="3"/>
  <c r="N7" i="3" l="1"/>
  <c r="N6" i="3"/>
  <c r="A2" i="3" l="1"/>
  <c r="U39" i="2"/>
  <c r="AG22" i="2"/>
  <c r="D9" i="2"/>
  <c r="M48" i="2"/>
  <c r="B2" i="3"/>
  <c r="D6" i="2"/>
  <c r="AJ15" i="2"/>
  <c r="AJ17" i="2"/>
  <c r="N39" i="2" l="1"/>
  <c r="AH39" i="2" s="1"/>
  <c r="N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HP16-045Au</author>
    <author>加藤有里</author>
    <author>HP16-041Au</author>
    <author>Administrator</author>
    <author>東京工業大学</author>
  </authors>
  <commentList>
    <comment ref="U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(印刷範囲外)
申請日の入力は
yyyy/mm/dd
で入力願います
．区切り未対応です</t>
        </r>
      </text>
    </comment>
    <comment ref="D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#VALUE
と表示される場合，
上記申請日の入力形式をご確認ください</t>
        </r>
      </text>
    </comment>
    <comment ref="M23" authorId="1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職員番号が不明な場合は空欄でかまいません。</t>
        </r>
      </text>
    </comment>
    <comment ref="Z23" authorId="2" shapeId="0" xr:uid="{00000000-0006-0000-0000-000004000000}">
      <text>
        <r>
          <rPr>
            <b/>
            <sz val="12"/>
            <color indexed="81"/>
            <rFont val="MS P ゴシック"/>
            <family val="3"/>
            <charset val="128"/>
          </rPr>
          <t>※田町勤務で大岡山に取りに来られない方は，必ず事前に田町事務にご相談ください。</t>
        </r>
      </text>
    </comment>
    <comment ref="O31" authorId="2" shapeId="0" xr:uid="{00000000-0006-0000-0000-000005000000}">
      <text>
        <r>
          <rPr>
            <b/>
            <sz val="11"/>
            <color indexed="81"/>
            <rFont val="MS P ゴシック"/>
            <family val="3"/>
            <charset val="128"/>
          </rPr>
          <t>住民票と同様の漢字（字体）を使用してください。
姓名欄にスペースを入力しないでください。
例：×「中　村」×「中村　」〇「中村」</t>
        </r>
      </text>
    </comment>
    <comment ref="D37" authorId="3" shapeId="0" xr:uid="{00937384-5264-4D88-B52D-36CFE14AC9BC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アルファベットの氏名が22文字（スペース，ピリオド等を含む）を超える場合は、22文字以内に略した名前を記載してください。</t>
        </r>
        <r>
          <rPr>
            <b/>
            <sz val="11"/>
            <color indexed="10"/>
            <rFont val="MS P ゴシック"/>
            <family val="3"/>
            <charset val="128"/>
          </rPr>
          <t>この名前が「職員証」に記載されます。</t>
        </r>
      </text>
    </comment>
    <comment ref="H48" authorId="4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「紛失」の場合、再発行手数料
2,500円を申し受けます。</t>
        </r>
      </text>
    </comment>
  </commentList>
</comments>
</file>

<file path=xl/sharedStrings.xml><?xml version="1.0" encoding="utf-8"?>
<sst xmlns="http://schemas.openxmlformats.org/spreadsheetml/2006/main" count="382" uniqueCount="145">
  <si>
    <t>姓</t>
  </si>
  <si>
    <t>名</t>
  </si>
  <si>
    <t>Given Name</t>
  </si>
  <si>
    <t>Middle Name</t>
  </si>
  <si>
    <t>（注意）この申請書に記入された個人情報は，認証・認可システムの管理・運用データとして使用されます。</t>
  </si>
  <si>
    <t xml:space="preserve"> </t>
  </si>
  <si>
    <t>性 別</t>
    <rPh sb="0" eb="1">
      <t>セイ</t>
    </rPh>
    <rPh sb="2" eb="3">
      <t>ベツ</t>
    </rPh>
    <phoneticPr fontId="30"/>
  </si>
  <si>
    <t>受取希望場所</t>
    <phoneticPr fontId="30"/>
  </si>
  <si>
    <t>～</t>
    <phoneticPr fontId="30"/>
  </si>
  <si>
    <r>
      <t>フ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リ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ガ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ナ</t>
    </r>
  </si>
  <si>
    <t xml:space="preserve">  FAMILY  Name</t>
  </si>
  <si>
    <r>
      <t>*</t>
    </r>
    <r>
      <rPr>
        <sz val="12"/>
        <color rgb="FF000000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職</t>
    </r>
    <r>
      <rPr>
        <sz val="12"/>
        <rFont val="Times New Roman"/>
        <family val="1"/>
      </rPr>
      <t xml:space="preserve">  </t>
    </r>
    <r>
      <rPr>
        <sz val="12"/>
        <rFont val="ＭＳ 明朝"/>
        <family val="1"/>
        <charset val="128"/>
      </rPr>
      <t>員</t>
    </r>
    <r>
      <rPr>
        <sz val="12"/>
        <color rgb="FFFF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番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ＭＳ 明朝"/>
        <family val="1"/>
        <charset val="128"/>
      </rPr>
      <t>号</t>
    </r>
    <phoneticPr fontId="30"/>
  </si>
  <si>
    <t>所属</t>
    <rPh sb="0" eb="2">
      <t>ショゾク</t>
    </rPh>
    <phoneticPr fontId="41"/>
  </si>
  <si>
    <t>カード種別</t>
    <rPh sb="3" eb="5">
      <t>シュベツ</t>
    </rPh>
    <phoneticPr fontId="41"/>
  </si>
  <si>
    <t>所属コード</t>
    <rPh sb="0" eb="2">
      <t>ショゾク</t>
    </rPh>
    <phoneticPr fontId="41"/>
  </si>
  <si>
    <t>職名</t>
    <rPh sb="0" eb="2">
      <t>ショクメイ</t>
    </rPh>
    <phoneticPr fontId="41"/>
  </si>
  <si>
    <t>配付場所</t>
    <rPh sb="0" eb="2">
      <t>ハイフ</t>
    </rPh>
    <rPh sb="2" eb="4">
      <t>バショ</t>
    </rPh>
    <phoneticPr fontId="41"/>
  </si>
  <si>
    <t>連絡先</t>
    <rPh sb="0" eb="3">
      <t>レンラクサキ</t>
    </rPh>
    <phoneticPr fontId="41"/>
  </si>
  <si>
    <t>メールアドレス</t>
    <phoneticPr fontId="41"/>
  </si>
  <si>
    <t>備 考</t>
    <rPh sb="0" eb="1">
      <t>ソナエ</t>
    </rPh>
    <rPh sb="2" eb="3">
      <t>コウ</t>
    </rPh>
    <phoneticPr fontId="41"/>
  </si>
  <si>
    <r>
      <rPr>
        <sz val="12"/>
        <rFont val="ＭＳ Ｐゴシック"/>
        <family val="2"/>
        <charset val="128"/>
      </rPr>
      <t>→</t>
    </r>
    <phoneticPr fontId="30"/>
  </si>
  <si>
    <t>職員証に記載される名前（アルファベットの場合）</t>
    <phoneticPr fontId="30"/>
  </si>
  <si>
    <t>発行の種類</t>
    <rPh sb="0" eb="2">
      <t>ハッコウ</t>
    </rPh>
    <rPh sb="3" eb="5">
      <t>シュルイ</t>
    </rPh>
    <phoneticPr fontId="30"/>
  </si>
  <si>
    <t>申請日</t>
    <rPh sb="0" eb="2">
      <t>シンセイ</t>
    </rPh>
    <rPh sb="2" eb="3">
      <t>ビ</t>
    </rPh>
    <phoneticPr fontId="30"/>
  </si>
  <si>
    <t>職員証再発行（更新）申請書（常勤職員）</t>
    <rPh sb="0" eb="2">
      <t>ショクイン</t>
    </rPh>
    <rPh sb="2" eb="3">
      <t>ショウ</t>
    </rPh>
    <rPh sb="3" eb="6">
      <t>サイハッコウ</t>
    </rPh>
    <rPh sb="7" eb="9">
      <t>コウシン</t>
    </rPh>
    <rPh sb="10" eb="13">
      <t>シンセイショ</t>
    </rPh>
    <rPh sb="14" eb="16">
      <t>ジョウキン</t>
    </rPh>
    <rPh sb="16" eb="18">
      <t>ショクイン</t>
    </rPh>
    <phoneticPr fontId="30"/>
  </si>
  <si>
    <t>職員証発行申請書（常勤職員）</t>
    <rPh sb="0" eb="2">
      <t>ショクイン</t>
    </rPh>
    <rPh sb="2" eb="3">
      <t>ショウ</t>
    </rPh>
    <rPh sb="3" eb="5">
      <t>ハッコウ</t>
    </rPh>
    <rPh sb="5" eb="8">
      <t>シンセイショ</t>
    </rPh>
    <rPh sb="9" eb="11">
      <t>ジョウキン</t>
    </rPh>
    <rPh sb="11" eb="13">
      <t>ショクイン</t>
    </rPh>
    <phoneticPr fontId="30"/>
  </si>
  <si>
    <t>再発行理由</t>
    <rPh sb="0" eb="3">
      <t>サイハッコウ</t>
    </rPh>
    <rPh sb="3" eb="5">
      <t>リユウ</t>
    </rPh>
    <phoneticPr fontId="30"/>
  </si>
  <si>
    <t>職員証再発行（更新）申請書 （非常勤職員）</t>
    <phoneticPr fontId="30"/>
  </si>
  <si>
    <t>職員証発行申請書（非常勤職員）</t>
    <rPh sb="0" eb="2">
      <t>ショクイン</t>
    </rPh>
    <rPh sb="2" eb="3">
      <t>ショウ</t>
    </rPh>
    <rPh sb="3" eb="5">
      <t>ハッコウ</t>
    </rPh>
    <rPh sb="5" eb="8">
      <t>シンセイショ</t>
    </rPh>
    <rPh sb="9" eb="10">
      <t>ヒ</t>
    </rPh>
    <rPh sb="10" eb="12">
      <t>ジョウキン</t>
    </rPh>
    <rPh sb="12" eb="14">
      <t>ショクイン</t>
    </rPh>
    <phoneticPr fontId="30"/>
  </si>
  <si>
    <t>アクセスカード発行申請書</t>
    <phoneticPr fontId="30"/>
  </si>
  <si>
    <t>アクセスカード再発行（更新）申請書</t>
    <phoneticPr fontId="30"/>
  </si>
  <si>
    <t>担当</t>
    <rPh sb="0" eb="2">
      <t>タントウ</t>
    </rPh>
    <phoneticPr fontId="30"/>
  </si>
  <si>
    <t>送付先</t>
    <rPh sb="0" eb="3">
      <t>ソウフサキ</t>
    </rPh>
    <phoneticPr fontId="30"/>
  </si>
  <si>
    <t>メールアドレス</t>
    <phoneticPr fontId="30"/>
  </si>
  <si>
    <t>人事課</t>
    <rPh sb="0" eb="3">
      <t>ジンジカ</t>
    </rPh>
    <phoneticPr fontId="30"/>
  </si>
  <si>
    <t>人事企画グループ</t>
    <rPh sb="0" eb="2">
      <t>ジンジ</t>
    </rPh>
    <rPh sb="2" eb="4">
      <t>キカク</t>
    </rPh>
    <phoneticPr fontId="30"/>
  </si>
  <si>
    <t>件名</t>
    <rPh sb="0" eb="2">
      <t>ケンメイ</t>
    </rPh>
    <phoneticPr fontId="30"/>
  </si>
  <si>
    <t>本文</t>
    <rPh sb="0" eb="2">
      <t>ホンブン</t>
    </rPh>
    <phoneticPr fontId="30"/>
  </si>
  <si>
    <t>表示</t>
    <rPh sb="0" eb="2">
      <t>ヒョウジ</t>
    </rPh>
    <phoneticPr fontId="30"/>
  </si>
  <si>
    <t>教員</t>
    <rPh sb="0" eb="2">
      <t>キョウイン</t>
    </rPh>
    <phoneticPr fontId="30"/>
  </si>
  <si>
    <t>職員</t>
    <rPh sb="0" eb="2">
      <t>ショクイン</t>
    </rPh>
    <phoneticPr fontId="30"/>
  </si>
  <si>
    <t>特任教員</t>
    <rPh sb="0" eb="2">
      <t>トクニン</t>
    </rPh>
    <rPh sb="2" eb="4">
      <t>キョウイン</t>
    </rPh>
    <phoneticPr fontId="30"/>
  </si>
  <si>
    <t>常勤職員</t>
    <rPh sb="0" eb="2">
      <t>ジョウキン</t>
    </rPh>
    <rPh sb="2" eb="4">
      <t>ショクイン</t>
    </rPh>
    <phoneticPr fontId="30"/>
  </si>
  <si>
    <t>研究員</t>
    <rPh sb="0" eb="3">
      <t>ケンキュウイン</t>
    </rPh>
    <phoneticPr fontId="30"/>
  </si>
  <si>
    <t>支援員</t>
    <rPh sb="0" eb="2">
      <t>シエン</t>
    </rPh>
    <rPh sb="2" eb="3">
      <t>イン</t>
    </rPh>
    <phoneticPr fontId="30"/>
  </si>
  <si>
    <t>専門員</t>
    <rPh sb="0" eb="3">
      <t>センモンイン</t>
    </rPh>
    <phoneticPr fontId="30"/>
  </si>
  <si>
    <t>その他</t>
    <rPh sb="2" eb="3">
      <t>タ</t>
    </rPh>
    <phoneticPr fontId="30"/>
  </si>
  <si>
    <t>常</t>
    <rPh sb="0" eb="1">
      <t>ジョウ</t>
    </rPh>
    <phoneticPr fontId="30"/>
  </si>
  <si>
    <t>非</t>
    <rPh sb="0" eb="1">
      <t>ヒ</t>
    </rPh>
    <phoneticPr fontId="30"/>
  </si>
  <si>
    <t>ア</t>
    <phoneticPr fontId="30"/>
  </si>
  <si>
    <t>区分</t>
    <rPh sb="0" eb="2">
      <t>クブン</t>
    </rPh>
    <phoneticPr fontId="30"/>
  </si>
  <si>
    <t>受取場所</t>
    <rPh sb="0" eb="1">
      <t>ウ</t>
    </rPh>
    <rPh sb="1" eb="2">
      <t>ト</t>
    </rPh>
    <rPh sb="2" eb="4">
      <t>バショ</t>
    </rPh>
    <phoneticPr fontId="30"/>
  </si>
  <si>
    <t>（本文は未記入で構いません。このまま申請書を添付して送付してください。）</t>
    <rPh sb="1" eb="3">
      <t>ホンブン</t>
    </rPh>
    <rPh sb="4" eb="7">
      <t>ミキニュウ</t>
    </rPh>
    <rPh sb="8" eb="9">
      <t>カマ</t>
    </rPh>
    <rPh sb="18" eb="21">
      <t>シンセイショ</t>
    </rPh>
    <rPh sb="22" eb="24">
      <t>テンプ</t>
    </rPh>
    <rPh sb="26" eb="28">
      <t>ソウフ</t>
    </rPh>
    <phoneticPr fontId="30"/>
  </si>
  <si>
    <t>教務職員</t>
    <rPh sb="0" eb="2">
      <t>キョウム</t>
    </rPh>
    <rPh sb="2" eb="4">
      <t>ショクイン</t>
    </rPh>
    <phoneticPr fontId="30"/>
  </si>
  <si>
    <t>理学院</t>
    <rPh sb="0" eb="1">
      <t>リ</t>
    </rPh>
    <rPh sb="1" eb="3">
      <t>ガクイン</t>
    </rPh>
    <phoneticPr fontId="30"/>
  </si>
  <si>
    <t>工学院</t>
    <rPh sb="0" eb="3">
      <t>コウガクイン</t>
    </rPh>
    <phoneticPr fontId="30"/>
  </si>
  <si>
    <t>物質理工学院</t>
    <rPh sb="0" eb="2">
      <t>ブッシツ</t>
    </rPh>
    <rPh sb="2" eb="5">
      <t>リコウガク</t>
    </rPh>
    <rPh sb="5" eb="6">
      <t>イン</t>
    </rPh>
    <phoneticPr fontId="30"/>
  </si>
  <si>
    <t>情報理工学院</t>
    <rPh sb="0" eb="6">
      <t>ジョウホウリコウガクイン</t>
    </rPh>
    <phoneticPr fontId="30"/>
  </si>
  <si>
    <t>生命理工学院</t>
    <rPh sb="0" eb="6">
      <t>セイメイリコウガクイン</t>
    </rPh>
    <phoneticPr fontId="30"/>
  </si>
  <si>
    <t>環境・社会理工学院</t>
    <rPh sb="0" eb="2">
      <t>カンキョウ</t>
    </rPh>
    <rPh sb="3" eb="5">
      <t>シャカイ</t>
    </rPh>
    <rPh sb="5" eb="8">
      <t>リコウガク</t>
    </rPh>
    <rPh sb="8" eb="9">
      <t>イン</t>
    </rPh>
    <phoneticPr fontId="30"/>
  </si>
  <si>
    <t>リベラルアーツ研究教育院</t>
    <rPh sb="7" eb="12">
      <t>ケンキュウキョウイクイン</t>
    </rPh>
    <phoneticPr fontId="30"/>
  </si>
  <si>
    <t>科学技術創成研究院</t>
    <rPh sb="0" eb="9">
      <t>カガクギジュツソウセイケンキュウイン</t>
    </rPh>
    <phoneticPr fontId="30"/>
  </si>
  <si>
    <t>部局区分</t>
    <rPh sb="0" eb="2">
      <t>ブキョク</t>
    </rPh>
    <rPh sb="2" eb="4">
      <t>クブン</t>
    </rPh>
    <phoneticPr fontId="30"/>
  </si>
  <si>
    <t>所属区分</t>
    <rPh sb="0" eb="2">
      <t>ショゾク</t>
    </rPh>
    <rPh sb="2" eb="4">
      <t>クブン</t>
    </rPh>
    <phoneticPr fontId="30"/>
  </si>
  <si>
    <t>職　　　名</t>
    <rPh sb="0" eb="1">
      <t>ショク</t>
    </rPh>
    <rPh sb="4" eb="5">
      <t>メイ</t>
    </rPh>
    <phoneticPr fontId="30"/>
  </si>
  <si>
    <t>研究室，課・グループ等</t>
    <rPh sb="0" eb="3">
      <t>ケンキュウシツ</t>
    </rPh>
    <rPh sb="4" eb="5">
      <t>カ</t>
    </rPh>
    <rPh sb="10" eb="11">
      <t>ナド</t>
    </rPh>
    <phoneticPr fontId="30"/>
  </si>
  <si>
    <t>「所属区分」で「その他」を選択した場合：
所属部局名称</t>
    <rPh sb="1" eb="3">
      <t>ショゾク</t>
    </rPh>
    <rPh sb="3" eb="5">
      <t>クブン</t>
    </rPh>
    <rPh sb="10" eb="11">
      <t>タ</t>
    </rPh>
    <rPh sb="13" eb="15">
      <t>センタク</t>
    </rPh>
    <rPh sb="17" eb="19">
      <t>バアイ</t>
    </rPh>
    <rPh sb="21" eb="23">
      <t>ショゾク</t>
    </rPh>
    <rPh sb="23" eb="25">
      <t>ブキョク</t>
    </rPh>
    <rPh sb="25" eb="27">
      <t>メイショウ</t>
    </rPh>
    <phoneticPr fontId="30"/>
  </si>
  <si>
    <t>職員証有効期限</t>
    <rPh sb="0" eb="2">
      <t>ショクイン</t>
    </rPh>
    <rPh sb="2" eb="3">
      <t>ショウ</t>
    </rPh>
    <rPh sb="3" eb="5">
      <t>ユウコウ</t>
    </rPh>
    <rPh sb="5" eb="7">
      <t>キゲン</t>
    </rPh>
    <phoneticPr fontId="30"/>
  </si>
  <si>
    <t>ｶｰﾄﾞ区分</t>
    <rPh sb="4" eb="6">
      <t>クブン</t>
    </rPh>
    <phoneticPr fontId="30"/>
  </si>
  <si>
    <t>jinjicard@jim.titech.ac.jp</t>
  </si>
  <si>
    <t>申請書送付先メールアドレス</t>
    <rPh sb="0" eb="3">
      <t>シンセイショ</t>
    </rPh>
    <rPh sb="3" eb="6">
      <t>ソウフサキ</t>
    </rPh>
    <phoneticPr fontId="30"/>
  </si>
  <si>
    <t>前回交付時の学籍番号・職員番号等
(ｶｰﾄﾞ券面に記載された番号)</t>
    <rPh sb="0" eb="2">
      <t>ゼンカイ</t>
    </rPh>
    <rPh sb="2" eb="4">
      <t>コウフ</t>
    </rPh>
    <rPh sb="4" eb="5">
      <t>ジ</t>
    </rPh>
    <phoneticPr fontId="30"/>
  </si>
  <si>
    <r>
      <t>　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ＭＳ 明朝"/>
        <family val="1"/>
        <charset val="128"/>
      </rPr>
      <t>ｶｰﾄﾞ発行通知等の連絡先（</t>
    </r>
    <r>
      <rPr>
        <sz val="9"/>
        <color rgb="FF000000"/>
        <rFont val="Times New Roman"/>
        <family val="1"/>
      </rPr>
      <t>E-Mail</t>
    </r>
    <r>
      <rPr>
        <sz val="9"/>
        <color rgb="FF000000"/>
        <rFont val="ＭＳ 明朝"/>
        <family val="1"/>
        <charset val="128"/>
      </rPr>
      <t>）</t>
    </r>
    <rPh sb="6" eb="8">
      <t>ハッコウ</t>
    </rPh>
    <rPh sb="8" eb="10">
      <t>ツウチ</t>
    </rPh>
    <rPh sb="10" eb="11">
      <t>トウ</t>
    </rPh>
    <phoneticPr fontId="30"/>
  </si>
  <si>
    <t xml:space="preserve">   </t>
    <phoneticPr fontId="30"/>
  </si>
  <si>
    <t xml:space="preserve"> 生年月日 yyyy/mm/dd</t>
    <phoneticPr fontId="30"/>
  </si>
  <si>
    <t>文字数→</t>
    <rPh sb="0" eb="3">
      <t>モジスウ</t>
    </rPh>
    <phoneticPr fontId="30"/>
  </si>
  <si>
    <t>赤色セル（未入力項目）が無いかを確認した上で，提出してください。</t>
    <rPh sb="0" eb="2">
      <t>アカイロ</t>
    </rPh>
    <rPh sb="5" eb="8">
      <t>ミニュウリョク</t>
    </rPh>
    <rPh sb="8" eb="10">
      <t>コウモク</t>
    </rPh>
    <rPh sb="12" eb="13">
      <t>ナ</t>
    </rPh>
    <rPh sb="16" eb="18">
      <t>カクニン</t>
    </rPh>
    <rPh sb="20" eb="21">
      <t>ウエ</t>
    </rPh>
    <rPh sb="23" eb="25">
      <t>テイシュツ</t>
    </rPh>
    <phoneticPr fontId="30"/>
  </si>
  <si>
    <t>問合せ内線番号</t>
    <rPh sb="0" eb="2">
      <t>トイアワ</t>
    </rPh>
    <rPh sb="3" eb="5">
      <t>ナイセン</t>
    </rPh>
    <rPh sb="5" eb="7">
      <t>バンゴウ</t>
    </rPh>
    <phoneticPr fontId="30"/>
  </si>
  <si>
    <t>写真提出方法</t>
    <rPh sb="0" eb="2">
      <t>シャシン</t>
    </rPh>
    <rPh sb="2" eb="4">
      <t>テイシュツ</t>
    </rPh>
    <rPh sb="4" eb="6">
      <t>ホウホウ</t>
    </rPh>
    <phoneticPr fontId="30"/>
  </si>
  <si>
    <t xml:space="preserve">雇用（発令）期間 yyyy/mm/dd
</t>
    <phoneticPr fontId="30"/>
  </si>
  <si>
    <r>
      <t xml:space="preserve">以前交付されたＩＣｶｰﾄﾞの種類
</t>
    </r>
    <r>
      <rPr>
        <sz val="9"/>
        <color rgb="FF000000"/>
        <rFont val="ＭＳ 明朝"/>
        <family val="1"/>
        <charset val="128"/>
      </rPr>
      <t>※新規は「新規(以前の発行無し)」を選択</t>
    </r>
    <phoneticPr fontId="30"/>
  </si>
  <si>
    <t>職員証再発行（更新）申請書 （非常勤職員）</t>
  </si>
  <si>
    <t>非常勤新規</t>
    <rPh sb="0" eb="3">
      <t>ヒジョウキン</t>
    </rPh>
    <rPh sb="3" eb="5">
      <t>シンキ</t>
    </rPh>
    <phoneticPr fontId="30"/>
  </si>
  <si>
    <t>常勤新規</t>
    <rPh sb="0" eb="2">
      <t>ジョウキン</t>
    </rPh>
    <rPh sb="2" eb="4">
      <t>シンキ</t>
    </rPh>
    <phoneticPr fontId="30"/>
  </si>
  <si>
    <t>常勤更新</t>
    <rPh sb="0" eb="2">
      <t>ジョウキン</t>
    </rPh>
    <rPh sb="2" eb="4">
      <t>コウシン</t>
    </rPh>
    <phoneticPr fontId="30"/>
  </si>
  <si>
    <t>有効期限条件分岐</t>
    <rPh sb="0" eb="2">
      <t>ユウコウ</t>
    </rPh>
    <rPh sb="2" eb="4">
      <t>キゲン</t>
    </rPh>
    <rPh sb="4" eb="6">
      <t>ジョウケン</t>
    </rPh>
    <rPh sb="6" eb="8">
      <t>ブンキ</t>
    </rPh>
    <phoneticPr fontId="30"/>
  </si>
  <si>
    <t>日付</t>
    <rPh sb="0" eb="2">
      <t>ヒヅケ</t>
    </rPh>
    <phoneticPr fontId="30"/>
  </si>
  <si>
    <t>非常勤更新</t>
    <rPh sb="0" eb="3">
      <t>ヒジョウキン</t>
    </rPh>
    <rPh sb="3" eb="5">
      <t>コウシン</t>
    </rPh>
    <phoneticPr fontId="30"/>
  </si>
  <si>
    <t>company参照</t>
    <rPh sb="7" eb="9">
      <t>サンショウ</t>
    </rPh>
    <phoneticPr fontId="30"/>
  </si>
  <si>
    <t>jin.syo1@jim.titech.ac.jp</t>
  </si>
  <si>
    <t>suz.jin@jim.titech.ac.jp</t>
    <phoneticPr fontId="41"/>
  </si>
  <si>
    <t>jin.syo2@jim.titech.ac.jp</t>
  </si>
  <si>
    <t>地球生命研究所</t>
    <rPh sb="0" eb="2">
      <t>チキュウ</t>
    </rPh>
    <rPh sb="2" eb="4">
      <t>セイメイ</t>
    </rPh>
    <rPh sb="4" eb="7">
      <t>ケンキュウジョ</t>
    </rPh>
    <phoneticPr fontId="30"/>
  </si>
  <si>
    <t>附属科学技術高等学校</t>
    <rPh sb="2" eb="4">
      <t>カガク</t>
    </rPh>
    <rPh sb="4" eb="6">
      <t>ギジュツ</t>
    </rPh>
    <rPh sb="6" eb="8">
      <t>コウトウ</t>
    </rPh>
    <rPh sb="8" eb="10">
      <t>ガッコウ</t>
    </rPh>
    <phoneticPr fontId="30"/>
  </si>
  <si>
    <t>放射線総合センター</t>
    <phoneticPr fontId="30"/>
  </si>
  <si>
    <t>戦略的経営オフィス</t>
    <phoneticPr fontId="30"/>
  </si>
  <si>
    <t>教育・国際連携本部</t>
    <phoneticPr fontId="30"/>
  </si>
  <si>
    <t>研究・産学連携本部</t>
    <phoneticPr fontId="30"/>
  </si>
  <si>
    <t>キャンパスマネジメント本部</t>
    <phoneticPr fontId="30"/>
  </si>
  <si>
    <t>事務局（学院等事務部含む）</t>
    <phoneticPr fontId="30"/>
  </si>
  <si>
    <t>オープンファシリティセンター</t>
    <phoneticPr fontId="30"/>
  </si>
  <si>
    <t>その他</t>
    <phoneticPr fontId="30"/>
  </si>
  <si>
    <t>jin.gak@jim.titech.ac.jp</t>
    <phoneticPr fontId="30"/>
  </si>
  <si>
    <t>事務局①（学院等事務部除く）</t>
    <rPh sb="11" eb="12">
      <t>ノゾ</t>
    </rPh>
    <phoneticPr fontId="30"/>
  </si>
  <si>
    <t>事務局②（学院等事務部のうち生命・IIR業務推進課）</t>
    <rPh sb="0" eb="3">
      <t>ジムキョク</t>
    </rPh>
    <rPh sb="5" eb="7">
      <t>ガクイン</t>
    </rPh>
    <rPh sb="7" eb="8">
      <t>トウ</t>
    </rPh>
    <rPh sb="8" eb="10">
      <t>ジム</t>
    </rPh>
    <rPh sb="10" eb="11">
      <t>ブ</t>
    </rPh>
    <rPh sb="14" eb="16">
      <t>セイメイ</t>
    </rPh>
    <rPh sb="20" eb="22">
      <t>ギョウム</t>
    </rPh>
    <rPh sb="22" eb="24">
      <t>スイシン</t>
    </rPh>
    <rPh sb="24" eb="25">
      <t>カ</t>
    </rPh>
    <phoneticPr fontId="30"/>
  </si>
  <si>
    <t>事務局③（学院等事務部のうち生命・IIR以外の業務推進課）</t>
    <rPh sb="0" eb="3">
      <t>ジムキョク</t>
    </rPh>
    <rPh sb="5" eb="7">
      <t>ガクイン</t>
    </rPh>
    <rPh sb="7" eb="8">
      <t>トウ</t>
    </rPh>
    <rPh sb="8" eb="10">
      <t>ジム</t>
    </rPh>
    <rPh sb="10" eb="11">
      <t>ブ</t>
    </rPh>
    <rPh sb="20" eb="22">
      <t>イガイ</t>
    </rPh>
    <rPh sb="23" eb="25">
      <t>ギョウム</t>
    </rPh>
    <rPh sb="25" eb="27">
      <t>スイシン</t>
    </rPh>
    <rPh sb="27" eb="28">
      <t>カ</t>
    </rPh>
    <phoneticPr fontId="30"/>
  </si>
  <si>
    <t>職員証再発行（更新）申請書 （非常勤職員）</t>
    <phoneticPr fontId="30"/>
  </si>
  <si>
    <t>※お急ぎでの発行の場合は，ご連絡ください。</t>
    <rPh sb="2" eb="3">
      <t>イソ</t>
    </rPh>
    <rPh sb="6" eb="8">
      <t>ハッコウ</t>
    </rPh>
    <rPh sb="9" eb="11">
      <t>バアイ</t>
    </rPh>
    <rPh sb="14" eb="16">
      <t>レンラク</t>
    </rPh>
    <phoneticPr fontId="30"/>
  </si>
  <si>
    <t>元素戦略MDX研究センター</t>
    <phoneticPr fontId="30"/>
  </si>
  <si>
    <t>国際先駆研究機構</t>
    <phoneticPr fontId="30"/>
  </si>
  <si>
    <r>
      <t>　</t>
    </r>
    <r>
      <rPr>
        <sz val="12"/>
        <color rgb="FF000000"/>
        <rFont val="ＭＳ 明朝"/>
        <family val="1"/>
        <charset val="128"/>
      </rPr>
      <t>東京科学大学理事長　殿</t>
    </r>
    <rPh sb="3" eb="5">
      <t>カガク</t>
    </rPh>
    <rPh sb="7" eb="10">
      <t>リジチョウ</t>
    </rPh>
    <phoneticPr fontId="30"/>
  </si>
  <si>
    <t>Ver.2024.10.1</t>
    <phoneticPr fontId="30"/>
  </si>
  <si>
    <t>東京科学大学【理工学系】</t>
    <rPh sb="2" eb="4">
      <t>カガク</t>
    </rPh>
    <rPh sb="7" eb="11">
      <t>リコウガクケイ</t>
    </rPh>
    <phoneticPr fontId="30"/>
  </si>
  <si>
    <t>←※BOXファイルリクエストにて提出ください。</t>
    <rPh sb="16" eb="18">
      <t>テイシュツ</t>
    </rPh>
    <phoneticPr fontId="30"/>
  </si>
  <si>
    <t>提出サイト
を開く</t>
    <rPh sb="0" eb="2">
      <t>テイシュツ</t>
    </rPh>
    <rPh sb="7" eb="8">
      <t>ヒラ</t>
    </rPh>
    <phoneticPr fontId="30"/>
  </si>
  <si>
    <r>
      <rPr>
        <sz val="11"/>
        <color rgb="FF000000"/>
        <rFont val="ＭＳ 明朝"/>
        <family val="1"/>
        <charset val="128"/>
      </rPr>
      <t>　以前に</t>
    </r>
    <r>
      <rPr>
        <b/>
        <u/>
        <sz val="11"/>
        <color rgb="FF000000"/>
        <rFont val="ＭＳ 明朝"/>
        <family val="1"/>
        <charset val="128"/>
      </rPr>
      <t>旧・東京工業大学</t>
    </r>
    <r>
      <rPr>
        <sz val="11"/>
        <color rgb="FF000000"/>
        <rFont val="ＭＳ 明朝"/>
        <family val="1"/>
        <charset val="128"/>
      </rPr>
      <t>に在籍し，学生証等の東工大ＩＣカード（</t>
    </r>
    <r>
      <rPr>
        <sz val="11"/>
        <color rgb="FF000000"/>
        <rFont val="Times New Roman"/>
        <family val="1"/>
      </rPr>
      <t>2006.4.1</t>
    </r>
    <r>
      <rPr>
        <sz val="11"/>
        <color rgb="FF000000"/>
        <rFont val="ＭＳ 明朝"/>
        <family val="1"/>
        <charset val="128"/>
      </rPr>
      <t>以降発行）の交付を受けたことがある場合は，分かる範囲で下記に記入してください。</t>
    </r>
    <rPh sb="4" eb="5">
      <t>キュウ</t>
    </rPh>
    <phoneticPr fontId="30"/>
  </si>
  <si>
    <t>　【理工学系】職員証・アクセスカード担当　内線（7620）</t>
    <rPh sb="2" eb="6">
      <t>リコウガクケイ</t>
    </rPh>
    <rPh sb="7" eb="9">
      <t>ショクイン</t>
    </rPh>
    <rPh sb="9" eb="10">
      <t>ショウ</t>
    </rPh>
    <rPh sb="18" eb="20">
      <t>タントウ</t>
    </rPh>
    <rPh sb="21" eb="23">
      <t>ナイセン</t>
    </rPh>
    <phoneticPr fontId="30"/>
  </si>
  <si>
    <t>日
本
国
籍</t>
    <rPh sb="0" eb="1">
      <t>ヒ</t>
    </rPh>
    <rPh sb="2" eb="3">
      <t>ホン</t>
    </rPh>
    <rPh sb="4" eb="5">
      <t>コク</t>
    </rPh>
    <rPh sb="6" eb="7">
      <t>セキ</t>
    </rPh>
    <phoneticPr fontId="30"/>
  </si>
  <si>
    <t>外
国
籍</t>
    <rPh sb="0" eb="1">
      <t>ソト</t>
    </rPh>
    <rPh sb="2" eb="3">
      <t>コク</t>
    </rPh>
    <rPh sb="4" eb="5">
      <t>セキ</t>
    </rPh>
    <phoneticPr fontId="30"/>
  </si>
  <si>
    <r>
      <rPr>
        <sz val="12"/>
        <color rgb="FFFF0000"/>
        <rFont val="ＭＳ 明朝"/>
        <family val="1"/>
        <charset val="128"/>
      </rPr>
      <t>（券面印字）</t>
    </r>
    <r>
      <rPr>
        <sz val="12"/>
        <color rgb="FF000000"/>
        <rFont val="ＭＳ 明朝"/>
        <family val="1"/>
        <charset val="128"/>
      </rPr>
      <t>漢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字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氏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名</t>
    </r>
    <rPh sb="1" eb="5">
      <t>ケンメンインジ</t>
    </rPh>
    <phoneticPr fontId="30"/>
  </si>
  <si>
    <r>
      <rPr>
        <sz val="10"/>
        <color rgb="FFFF0000"/>
        <rFont val="ＭＳ 明朝"/>
        <family val="1"/>
        <charset val="128"/>
      </rPr>
      <t>（券面印字）</t>
    </r>
    <r>
      <rPr>
        <sz val="10"/>
        <color rgb="FF000000"/>
        <rFont val="ＭＳ 明朝"/>
        <family val="1"/>
        <charset val="128"/>
      </rPr>
      <t>ローマ字氏名
*姓名ともに半角大文字入力</t>
    </r>
    <rPh sb="1" eb="5">
      <t>ケンメンインジ</t>
    </rPh>
    <rPh sb="14" eb="16">
      <t>セイメイ</t>
    </rPh>
    <rPh sb="19" eb="21">
      <t>ハンカク</t>
    </rPh>
    <rPh sb="21" eb="26">
      <t>オオモジニュウリョク</t>
    </rPh>
    <phoneticPr fontId="30"/>
  </si>
  <si>
    <r>
      <t>（券面印字）</t>
    </r>
    <r>
      <rPr>
        <sz val="12"/>
        <rFont val="ＭＳ 明朝"/>
        <family val="1"/>
        <charset val="128"/>
      </rPr>
      <t>氏名</t>
    </r>
    <r>
      <rPr>
        <sz val="12"/>
        <color rgb="FFFF0000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※在留カードの氏名を記入</t>
    </r>
    <rPh sb="1" eb="5">
      <t>ケンメンインジ</t>
    </rPh>
    <rPh sb="10" eb="12">
      <t>ザイリュウ</t>
    </rPh>
    <rPh sb="16" eb="18">
      <t>シメイ</t>
    </rPh>
    <rPh sb="19" eb="21">
      <t>キニュウ</t>
    </rPh>
    <phoneticPr fontId="30"/>
  </si>
  <si>
    <r>
      <t>フ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リ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ガ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ナ（*必須）</t>
    </r>
    <rPh sb="9" eb="11">
      <t>ヒッス</t>
    </rPh>
    <phoneticPr fontId="30"/>
  </si>
  <si>
    <r>
      <t xml:space="preserve">
</t>
    </r>
    <r>
      <rPr>
        <sz val="11"/>
        <rFont val="ＭＳ 明朝"/>
        <family val="1"/>
        <charset val="128"/>
      </rPr>
      <t>氏名をアルファベットで22文字以内（スペース，ピリオド等を含む）で記入してください。↓
*姓名ともに半角大文字入力</t>
    </r>
    <r>
      <rPr>
        <sz val="11"/>
        <color rgb="FF000000"/>
        <rFont val="ＭＳ 明朝"/>
        <family val="1"/>
        <charset val="128"/>
      </rPr>
      <t xml:space="preserve">
</t>
    </r>
    <rPh sb="1" eb="3">
      <t>シメイ</t>
    </rPh>
    <rPh sb="46" eb="48">
      <t>セイメイ</t>
    </rPh>
    <rPh sb="51" eb="53">
      <t>ハンカク</t>
    </rPh>
    <rPh sb="53" eb="56">
      <t>オオモジ</t>
    </rPh>
    <rPh sb="56" eb="58">
      <t>ニュウリョク</t>
    </rPh>
    <phoneticPr fontId="30"/>
  </si>
  <si>
    <t>職員証に記載される名前(漢字）</t>
    <rPh sb="12" eb="14">
      <t>カンジ</t>
    </rPh>
    <phoneticPr fontId="30"/>
  </si>
  <si>
    <t>→</t>
    <phoneticPr fontId="30"/>
  </si>
  <si>
    <t>職員証に記載される名前(ローマ字）</t>
    <rPh sb="15" eb="16">
      <t>ジ</t>
    </rPh>
    <phoneticPr fontId="30"/>
  </si>
  <si>
    <t>個人番号</t>
    <phoneticPr fontId="41"/>
  </si>
  <si>
    <t>所属</t>
    <phoneticPr fontId="41"/>
  </si>
  <si>
    <t>生年月日(IC)</t>
    <phoneticPr fontId="41"/>
  </si>
  <si>
    <t>発行年月日（IC）</t>
    <phoneticPr fontId="41"/>
  </si>
  <si>
    <t>有効期限（IC）</t>
    <phoneticPr fontId="41"/>
  </si>
  <si>
    <t>性別</t>
    <phoneticPr fontId="41"/>
  </si>
  <si>
    <t>姓（漢字）</t>
    <rPh sb="0" eb="1">
      <t>セイ</t>
    </rPh>
    <rPh sb="2" eb="4">
      <t>カンジ</t>
    </rPh>
    <phoneticPr fontId="30"/>
  </si>
  <si>
    <t>名（漢字）</t>
    <rPh sb="0" eb="1">
      <t>メイ</t>
    </rPh>
    <rPh sb="2" eb="4">
      <t>カンジ</t>
    </rPh>
    <phoneticPr fontId="30"/>
  </si>
  <si>
    <t>姓（カナ）</t>
    <rPh sb="0" eb="1">
      <t>セイ</t>
    </rPh>
    <phoneticPr fontId="30"/>
  </si>
  <si>
    <t>名（カナ）</t>
    <rPh sb="0" eb="1">
      <t>メイ</t>
    </rPh>
    <phoneticPr fontId="30"/>
  </si>
  <si>
    <t>姓（英字）</t>
    <rPh sb="2" eb="4">
      <t>エイジ</t>
    </rPh>
    <phoneticPr fontId="41"/>
  </si>
  <si>
    <t>名（英字）</t>
    <rPh sb="2" eb="4">
      <t>エイジ</t>
    </rPh>
    <phoneticPr fontId="41"/>
  </si>
  <si>
    <t>旧個人番号</t>
    <phoneticPr fontId="41"/>
  </si>
  <si>
    <t>新規・更新</t>
    <rPh sb="3" eb="5">
      <t>コウシン</t>
    </rPh>
    <phoneticPr fontId="41"/>
  </si>
  <si>
    <t>前回と同じ番号(更新発行)</t>
  </si>
  <si>
    <t>券面用氏名（漢字）</t>
    <rPh sb="0" eb="2">
      <t>ケンメン</t>
    </rPh>
    <rPh sb="2" eb="3">
      <t>ヨウ</t>
    </rPh>
    <phoneticPr fontId="41"/>
  </si>
  <si>
    <t>券面用氏名（英字）</t>
    <rPh sb="0" eb="2">
      <t>ケンメン</t>
    </rPh>
    <rPh sb="2" eb="3">
      <t>ヨウ</t>
    </rPh>
    <rPh sb="3" eb="5">
      <t>シメイ</t>
    </rPh>
    <rPh sb="6" eb="8">
      <t>エイジ</t>
    </rPh>
    <phoneticPr fontId="30"/>
  </si>
  <si>
    <t>　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</si>
</sst>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yyyy\-mm\-dd"/>
    <numFmt numFmtId="178" formatCode="yyyy/m/d;@"/>
    <numFmt numFmtId="179" formatCode="[$-411]ggge&quot;年&quot;m&quot;月&quot;d&quot;日&quot;;@"/>
    <numFmt numFmtId="180" formatCode="0_);[Red]\(0\)"/>
  </numFmts>
  <fonts count="8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theme="1"/>
      <name val="Times New Roman"/>
      <family val="1"/>
    </font>
    <font>
      <sz val="12"/>
      <name val="ＭＳ 明朝"/>
      <family val="1"/>
      <charset val="128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Times New Roman"/>
      <family val="1"/>
    </font>
    <font>
      <sz val="12"/>
      <color rgb="FF000000"/>
      <name val="ＭＳ Ｐ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11"/>
      <color theme="1"/>
      <name val="Times New Roman"/>
      <family val="1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Times New Roman"/>
      <family val="1"/>
    </font>
    <font>
      <b/>
      <sz val="16"/>
      <color rgb="FFC0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000000"/>
      <name val="Times New Roman"/>
      <family val="1"/>
      <charset val="128"/>
    </font>
    <font>
      <b/>
      <u/>
      <sz val="11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2"/>
      <color theme="1"/>
      <name val="MS ゴシック"/>
      <family val="3"/>
      <charset val="128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4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42" fillId="0" borderId="0" xfId="42" applyFont="1" applyBorder="1" applyAlignment="1">
      <alignment horizontal="center" vertical="center"/>
    </xf>
    <xf numFmtId="0" fontId="43" fillId="0" borderId="10" xfId="42" applyFont="1" applyFill="1" applyBorder="1">
      <alignment vertical="center"/>
    </xf>
    <xf numFmtId="0" fontId="43" fillId="0" borderId="0" xfId="42" applyFont="1" applyFill="1">
      <alignment vertical="center"/>
    </xf>
    <xf numFmtId="0" fontId="43" fillId="0" borderId="0" xfId="42" applyFont="1" applyFill="1" applyBorder="1" applyAlignment="1">
      <alignment horizontal="left" vertical="center"/>
    </xf>
    <xf numFmtId="0" fontId="43" fillId="0" borderId="0" xfId="42" applyFont="1" applyFill="1" applyBorder="1" applyAlignment="1">
      <alignment horizontal="left" vertical="center" wrapText="1"/>
    </xf>
    <xf numFmtId="0" fontId="43" fillId="0" borderId="0" xfId="42" applyFont="1" applyFill="1" applyBorder="1" applyAlignment="1">
      <alignment horizontal="right" vertical="center"/>
    </xf>
    <xf numFmtId="177" fontId="43" fillId="0" borderId="0" xfId="42" applyNumberFormat="1" applyFont="1" applyFill="1" applyBorder="1" applyAlignment="1">
      <alignment horizontal="right" vertical="center"/>
    </xf>
    <xf numFmtId="49" fontId="43" fillId="0" borderId="0" xfId="42" applyNumberFormat="1" applyFont="1" applyFill="1" applyBorder="1" applyAlignment="1">
      <alignment horizontal="right" vertical="center"/>
    </xf>
    <xf numFmtId="0" fontId="43" fillId="0" borderId="0" xfId="42" applyFont="1" applyBorder="1" applyAlignment="1">
      <alignment horizontal="left" vertical="center"/>
    </xf>
    <xf numFmtId="0" fontId="42" fillId="0" borderId="0" xfId="42" applyFont="1" applyFill="1" applyBorder="1" applyAlignment="1">
      <alignment horizontal="left" vertical="center"/>
    </xf>
    <xf numFmtId="0" fontId="42" fillId="0" borderId="0" xfId="42" applyFont="1" applyFill="1" applyBorder="1" applyAlignment="1">
      <alignment horizontal="left" vertical="center" wrapText="1"/>
    </xf>
    <xf numFmtId="0" fontId="42" fillId="0" borderId="0" xfId="42" applyFont="1" applyFill="1" applyBorder="1" applyAlignment="1">
      <alignment horizontal="right" vertical="center"/>
    </xf>
    <xf numFmtId="177" fontId="42" fillId="0" borderId="0" xfId="42" applyNumberFormat="1" applyFont="1" applyFill="1" applyBorder="1" applyAlignment="1">
      <alignment horizontal="right" vertical="center"/>
    </xf>
    <xf numFmtId="49" fontId="42" fillId="0" borderId="0" xfId="42" applyNumberFormat="1" applyFont="1" applyFill="1" applyBorder="1" applyAlignment="1">
      <alignment horizontal="right" vertical="center"/>
    </xf>
    <xf numFmtId="0" fontId="46" fillId="0" borderId="0" xfId="42" applyFont="1" applyFill="1" applyBorder="1" applyAlignment="1">
      <alignment horizontal="right" vertical="center"/>
    </xf>
    <xf numFmtId="0" fontId="42" fillId="0" borderId="0" xfId="42" applyFont="1" applyFill="1" applyBorder="1" applyAlignment="1">
      <alignment horizontal="center" vertical="center"/>
    </xf>
    <xf numFmtId="0" fontId="42" fillId="0" borderId="0" xfId="42" applyFont="1" applyBorder="1" applyAlignment="1">
      <alignment horizontal="left" vertical="center"/>
    </xf>
    <xf numFmtId="0" fontId="42" fillId="0" borderId="0" xfId="42" applyFont="1" applyBorder="1" applyAlignment="1">
      <alignment horizontal="left" vertical="center" wrapText="1"/>
    </xf>
    <xf numFmtId="0" fontId="42" fillId="0" borderId="0" xfId="42" applyFont="1" applyBorder="1" applyAlignment="1">
      <alignment horizontal="right" vertical="center"/>
    </xf>
    <xf numFmtId="177" fontId="42" fillId="0" borderId="0" xfId="42" applyNumberFormat="1" applyFont="1" applyBorder="1" applyAlignment="1">
      <alignment horizontal="right" vertical="center"/>
    </xf>
    <xf numFmtId="49" fontId="42" fillId="0" borderId="0" xfId="42" applyNumberFormat="1" applyFont="1" applyBorder="1" applyAlignment="1">
      <alignment horizontal="right" vertical="center"/>
    </xf>
    <xf numFmtId="0" fontId="46" fillId="0" borderId="0" xfId="42" applyFont="1" applyBorder="1" applyAlignment="1">
      <alignment horizontal="right" vertical="center"/>
    </xf>
    <xf numFmtId="0" fontId="40" fillId="36" borderId="10" xfId="42" applyFont="1" applyFill="1" applyBorder="1" applyAlignment="1">
      <alignment horizontal="center" vertical="center"/>
    </xf>
    <xf numFmtId="0" fontId="42" fillId="37" borderId="10" xfId="42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38" borderId="0" xfId="0" applyFill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52" fillId="0" borderId="10" xfId="0" applyFont="1" applyBorder="1" applyProtection="1">
      <alignment vertical="center"/>
      <protection locked="0"/>
    </xf>
    <xf numFmtId="0" fontId="19" fillId="38" borderId="0" xfId="0" applyFont="1" applyFill="1" applyAlignment="1" applyProtection="1">
      <alignment horizontal="justify" vertical="center"/>
      <protection locked="0"/>
    </xf>
    <xf numFmtId="0" fontId="0" fillId="0" borderId="10" xfId="0" applyBorder="1" applyProtection="1">
      <alignment vertical="center"/>
      <protection locked="0"/>
    </xf>
    <xf numFmtId="0" fontId="54" fillId="0" borderId="10" xfId="0" applyFont="1" applyBorder="1" applyProtection="1">
      <alignment vertical="center"/>
      <protection locked="0"/>
    </xf>
    <xf numFmtId="0" fontId="0" fillId="0" borderId="0" xfId="0" applyAlignment="1" applyProtection="1">
      <protection locked="0"/>
    </xf>
    <xf numFmtId="0" fontId="36" fillId="0" borderId="0" xfId="0" applyFont="1" applyFill="1" applyBorder="1" applyAlignment="1" applyProtection="1">
      <alignment horizontal="center" vertical="center" wrapText="1"/>
      <protection locked="0"/>
    </xf>
    <xf numFmtId="0" fontId="0" fillId="38" borderId="0" xfId="0" applyFill="1" applyAlignment="1" applyProtection="1">
      <alignment vertical="top"/>
      <protection locked="0"/>
    </xf>
    <xf numFmtId="0" fontId="0" fillId="38" borderId="0" xfId="0" applyFill="1" applyProtection="1">
      <alignment vertical="center"/>
    </xf>
    <xf numFmtId="0" fontId="19" fillId="38" borderId="0" xfId="0" applyFont="1" applyFill="1" applyAlignment="1" applyProtection="1">
      <alignment horizontal="center" vertical="center"/>
    </xf>
    <xf numFmtId="0" fontId="0" fillId="38" borderId="0" xfId="0" applyFill="1" applyAlignment="1" applyProtection="1">
      <alignment vertical="center"/>
    </xf>
    <xf numFmtId="0" fontId="23" fillId="38" borderId="0" xfId="0" applyFont="1" applyFill="1" applyAlignment="1" applyProtection="1">
      <alignment horizontal="justify" vertical="center"/>
    </xf>
    <xf numFmtId="0" fontId="24" fillId="38" borderId="0" xfId="0" applyFont="1" applyFill="1" applyAlignment="1" applyProtection="1">
      <alignment horizontal="justify" vertical="center"/>
    </xf>
    <xf numFmtId="0" fontId="18" fillId="38" borderId="0" xfId="0" applyFont="1" applyFill="1" applyAlignment="1" applyProtection="1">
      <alignment horizontal="justify" vertical="center"/>
    </xf>
    <xf numFmtId="0" fontId="0" fillId="38" borderId="0" xfId="0" applyFill="1" applyAlignment="1" applyProtection="1">
      <alignment horizontal="justify" vertical="center"/>
    </xf>
    <xf numFmtId="0" fontId="19" fillId="38" borderId="0" xfId="0" applyFont="1" applyFill="1" applyAlignment="1" applyProtection="1">
      <alignment horizontal="justify" vertical="center"/>
    </xf>
    <xf numFmtId="0" fontId="0" fillId="0" borderId="12" xfId="0" applyBorder="1" applyAlignment="1" applyProtection="1"/>
    <xf numFmtId="0" fontId="0" fillId="38" borderId="0" xfId="0" applyFill="1" applyAlignment="1" applyProtection="1">
      <alignment vertical="top"/>
    </xf>
    <xf numFmtId="0" fontId="26" fillId="38" borderId="0" xfId="0" applyFont="1" applyFill="1" applyAlignment="1" applyProtection="1">
      <alignment vertical="top" wrapText="1"/>
    </xf>
    <xf numFmtId="0" fontId="26" fillId="38" borderId="0" xfId="0" applyFont="1" applyFill="1" applyAlignment="1" applyProtection="1">
      <alignment horizontal="center" vertical="top" wrapText="1"/>
    </xf>
    <xf numFmtId="0" fontId="28" fillId="38" borderId="0" xfId="0" applyFont="1" applyFill="1" applyAlignment="1" applyProtection="1">
      <alignment horizontal="left" vertical="center" indent="2"/>
    </xf>
    <xf numFmtId="0" fontId="51" fillId="0" borderId="10" xfId="45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39" borderId="10" xfId="0" applyFill="1" applyBorder="1">
      <alignment vertical="center"/>
    </xf>
    <xf numFmtId="0" fontId="21" fillId="38" borderId="17" xfId="0" applyFont="1" applyFill="1" applyBorder="1" applyAlignment="1" applyProtection="1">
      <alignment vertical="center" wrapText="1"/>
      <protection locked="0"/>
    </xf>
    <xf numFmtId="0" fontId="21" fillId="38" borderId="18" xfId="0" applyFont="1" applyFill="1" applyBorder="1" applyAlignment="1" applyProtection="1">
      <alignment vertical="center" wrapText="1"/>
      <protection locked="0"/>
    </xf>
    <xf numFmtId="0" fontId="0" fillId="40" borderId="10" xfId="0" applyFill="1" applyBorder="1">
      <alignment vertical="center"/>
    </xf>
    <xf numFmtId="0" fontId="0" fillId="0" borderId="23" xfId="0" applyBorder="1">
      <alignment vertical="center"/>
    </xf>
    <xf numFmtId="0" fontId="55" fillId="41" borderId="10" xfId="0" applyFont="1" applyFill="1" applyBorder="1">
      <alignment vertical="center"/>
    </xf>
    <xf numFmtId="0" fontId="0" fillId="0" borderId="11" xfId="0" applyBorder="1">
      <alignment vertical="center"/>
    </xf>
    <xf numFmtId="0" fontId="58" fillId="38" borderId="25" xfId="0" applyFont="1" applyFill="1" applyBorder="1" applyProtection="1">
      <alignment vertical="center"/>
      <protection locked="0"/>
    </xf>
    <xf numFmtId="0" fontId="58" fillId="38" borderId="25" xfId="0" applyFont="1" applyFill="1" applyBorder="1">
      <alignment vertical="center"/>
    </xf>
    <xf numFmtId="0" fontId="58" fillId="38" borderId="26" xfId="0" applyFont="1" applyFill="1" applyBorder="1">
      <alignment vertical="center"/>
    </xf>
    <xf numFmtId="0" fontId="17" fillId="38" borderId="25" xfId="0" applyFont="1" applyFill="1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38" borderId="0" xfId="0" applyFill="1">
      <alignment vertical="center"/>
    </xf>
    <xf numFmtId="0" fontId="0" fillId="38" borderId="0" xfId="0" applyFill="1" applyBorder="1">
      <alignment vertical="center"/>
    </xf>
    <xf numFmtId="0" fontId="59" fillId="38" borderId="0" xfId="0" applyFont="1" applyFill="1" applyAlignment="1"/>
    <xf numFmtId="0" fontId="27" fillId="38" borderId="13" xfId="0" applyFont="1" applyFill="1" applyBorder="1" applyAlignment="1" applyProtection="1">
      <alignment vertical="top" wrapText="1"/>
      <protection locked="0"/>
    </xf>
    <xf numFmtId="0" fontId="27" fillId="38" borderId="17" xfId="0" applyFont="1" applyFill="1" applyBorder="1" applyAlignment="1" applyProtection="1">
      <alignment vertical="top" wrapText="1"/>
      <protection locked="0"/>
    </xf>
    <xf numFmtId="0" fontId="27" fillId="38" borderId="17" xfId="0" applyFont="1" applyFill="1" applyBorder="1" applyAlignment="1" applyProtection="1">
      <alignment vertical="top" wrapText="1"/>
    </xf>
    <xf numFmtId="0" fontId="36" fillId="38" borderId="17" xfId="0" applyFont="1" applyFill="1" applyBorder="1" applyAlignment="1" applyProtection="1">
      <alignment horizontal="center" vertical="center" wrapText="1"/>
    </xf>
    <xf numFmtId="0" fontId="65" fillId="0" borderId="0" xfId="0" applyFont="1" applyProtection="1">
      <alignment vertical="center"/>
      <protection locked="0"/>
    </xf>
    <xf numFmtId="0" fontId="60" fillId="0" borderId="0" xfId="0" applyFont="1" applyProtection="1">
      <alignment vertical="center"/>
      <protection locked="0"/>
    </xf>
    <xf numFmtId="0" fontId="19" fillId="38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top"/>
      <protection locked="0"/>
    </xf>
    <xf numFmtId="0" fontId="18" fillId="38" borderId="0" xfId="0" applyFont="1" applyFill="1" applyAlignment="1" applyProtection="1">
      <alignment vertical="center" wrapText="1"/>
    </xf>
    <xf numFmtId="0" fontId="52" fillId="0" borderId="0" xfId="0" applyFont="1" applyProtection="1">
      <alignment vertical="center"/>
      <protection locked="0"/>
    </xf>
    <xf numFmtId="14" fontId="42" fillId="0" borderId="0" xfId="42" applyNumberFormat="1" applyFont="1" applyBorder="1" applyAlignment="1">
      <alignment horizontal="left" vertical="center" wrapText="1"/>
    </xf>
    <xf numFmtId="180" fontId="42" fillId="0" borderId="0" xfId="42" applyNumberFormat="1" applyFont="1" applyBorder="1" applyAlignment="1">
      <alignment horizontal="left" vertical="center" wrapText="1"/>
    </xf>
    <xf numFmtId="0" fontId="60" fillId="0" borderId="0" xfId="45" applyFont="1" applyAlignment="1" applyProtection="1">
      <alignment vertical="center" wrapText="1"/>
    </xf>
    <xf numFmtId="0" fontId="42" fillId="42" borderId="0" xfId="42" applyFont="1" applyFill="1" applyBorder="1" applyAlignment="1">
      <alignment horizontal="left" vertical="center" wrapText="1"/>
    </xf>
    <xf numFmtId="0" fontId="57" fillId="43" borderId="10" xfId="45" applyFont="1" applyFill="1" applyBorder="1" applyProtection="1">
      <alignment vertical="center"/>
      <protection locked="0"/>
    </xf>
    <xf numFmtId="0" fontId="0" fillId="44" borderId="10" xfId="0" applyFill="1" applyBorder="1">
      <alignment vertical="center"/>
    </xf>
    <xf numFmtId="0" fontId="0" fillId="0" borderId="23" xfId="0" applyFill="1" applyBorder="1">
      <alignment vertical="center"/>
    </xf>
    <xf numFmtId="0" fontId="0" fillId="44" borderId="23" xfId="0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Protection="1">
      <alignment vertical="center"/>
      <protection locked="0"/>
    </xf>
    <xf numFmtId="0" fontId="0" fillId="40" borderId="11" xfId="0" applyFill="1" applyBorder="1">
      <alignment vertical="center"/>
    </xf>
    <xf numFmtId="0" fontId="0" fillId="38" borderId="0" xfId="0" applyFill="1" applyAlignment="1">
      <alignment horizontal="right" vertical="top"/>
    </xf>
    <xf numFmtId="0" fontId="0" fillId="38" borderId="0" xfId="0" applyFill="1" applyAlignment="1">
      <alignment vertical="top"/>
    </xf>
    <xf numFmtId="0" fontId="19" fillId="38" borderId="0" xfId="0" applyFont="1" applyFill="1" applyAlignment="1">
      <alignment horizontal="right" vertical="top"/>
    </xf>
    <xf numFmtId="178" fontId="50" fillId="0" borderId="0" xfId="0" applyNumberFormat="1" applyFont="1" applyProtection="1">
      <alignment vertical="center"/>
      <protection locked="0"/>
    </xf>
    <xf numFmtId="180" fontId="0" fillId="38" borderId="0" xfId="0" applyNumberFormat="1" applyFill="1" applyProtection="1">
      <alignment vertical="center"/>
      <protection locked="0"/>
    </xf>
    <xf numFmtId="0" fontId="48" fillId="0" borderId="10" xfId="0" applyFont="1" applyBorder="1" applyAlignment="1">
      <alignment horizontal="left" vertical="center" indent="1"/>
    </xf>
    <xf numFmtId="0" fontId="48" fillId="0" borderId="10" xfId="0" applyFont="1" applyBorder="1">
      <alignment vertical="center"/>
    </xf>
    <xf numFmtId="0" fontId="0" fillId="0" borderId="0" xfId="0" applyAlignment="1"/>
    <xf numFmtId="0" fontId="77" fillId="34" borderId="10" xfId="42" applyFont="1" applyFill="1" applyBorder="1" applyAlignment="1">
      <alignment horizontal="center" vertical="center" wrapText="1"/>
    </xf>
    <xf numFmtId="0" fontId="78" fillId="34" borderId="10" xfId="42" applyFont="1" applyFill="1" applyBorder="1" applyAlignment="1">
      <alignment horizontal="center" vertical="center" wrapText="1"/>
    </xf>
    <xf numFmtId="0" fontId="78" fillId="44" borderId="10" xfId="42" applyFont="1" applyFill="1" applyBorder="1" applyAlignment="1">
      <alignment horizontal="center" vertical="center" wrapText="1"/>
    </xf>
    <xf numFmtId="0" fontId="77" fillId="35" borderId="10" xfId="42" applyFont="1" applyFill="1" applyBorder="1" applyAlignment="1">
      <alignment horizontal="center" vertical="center" wrapText="1"/>
    </xf>
    <xf numFmtId="0" fontId="77" fillId="37" borderId="10" xfId="42" applyFont="1" applyFill="1" applyBorder="1" applyAlignment="1">
      <alignment horizontal="center" vertical="center" wrapText="1"/>
    </xf>
    <xf numFmtId="0" fontId="43" fillId="0" borderId="10" xfId="42" applyFont="1" applyBorder="1">
      <alignment vertical="center"/>
    </xf>
    <xf numFmtId="177" fontId="43" fillId="0" borderId="10" xfId="42" applyNumberFormat="1" applyFont="1" applyBorder="1" applyAlignment="1">
      <alignment horizontal="left" vertical="center"/>
    </xf>
    <xf numFmtId="177" fontId="43" fillId="0" borderId="11" xfId="43" applyNumberFormat="1" applyFont="1" applyBorder="1" applyAlignment="1">
      <alignment horizontal="left" vertical="center"/>
    </xf>
    <xf numFmtId="180" fontId="43" fillId="0" borderId="11" xfId="43" applyNumberFormat="1" applyFont="1" applyBorder="1" applyAlignment="1">
      <alignment horizontal="left" vertical="center" wrapText="1"/>
    </xf>
    <xf numFmtId="0" fontId="43" fillId="0" borderId="11" xfId="42" applyFont="1" applyBorder="1" applyAlignment="1">
      <alignment horizontal="left" vertical="center"/>
    </xf>
    <xf numFmtId="0" fontId="79" fillId="0" borderId="10" xfId="0" applyFont="1" applyBorder="1">
      <alignment vertical="center"/>
    </xf>
    <xf numFmtId="0" fontId="43" fillId="0" borderId="11" xfId="42" applyFont="1" applyBorder="1">
      <alignment vertical="center"/>
    </xf>
    <xf numFmtId="0" fontId="43" fillId="0" borderId="10" xfId="42" applyFont="1" applyBorder="1" applyAlignment="1">
      <alignment vertical="center" wrapText="1"/>
    </xf>
    <xf numFmtId="0" fontId="79" fillId="0" borderId="10" xfId="0" applyFont="1" applyBorder="1" applyAlignment="1">
      <alignment vertical="center" wrapText="1"/>
    </xf>
    <xf numFmtId="0" fontId="51" fillId="0" borderId="10" xfId="45" applyFill="1" applyBorder="1">
      <alignment vertical="center"/>
    </xf>
    <xf numFmtId="0" fontId="43" fillId="0" borderId="0" xfId="42" applyFont="1" applyFill="1" applyBorder="1" applyAlignment="1">
      <alignment horizontal="center" vertical="center"/>
    </xf>
    <xf numFmtId="0" fontId="43" fillId="38" borderId="10" xfId="42" applyFont="1" applyFill="1" applyBorder="1">
      <alignment vertical="center"/>
    </xf>
    <xf numFmtId="0" fontId="19" fillId="33" borderId="13" xfId="0" applyFont="1" applyFill="1" applyBorder="1" applyAlignment="1" applyProtection="1">
      <alignment horizontal="center" vertical="center"/>
    </xf>
    <xf numFmtId="0" fontId="19" fillId="33" borderId="17" xfId="0" applyFont="1" applyFill="1" applyBorder="1" applyAlignment="1" applyProtection="1">
      <alignment horizontal="center" vertical="center"/>
    </xf>
    <xf numFmtId="0" fontId="19" fillId="33" borderId="18" xfId="0" applyFont="1" applyFill="1" applyBorder="1" applyAlignment="1" applyProtection="1">
      <alignment horizontal="center" vertical="center"/>
    </xf>
    <xf numFmtId="179" fontId="0" fillId="38" borderId="13" xfId="0" applyNumberFormat="1" applyFill="1" applyBorder="1" applyAlignment="1" applyProtection="1">
      <alignment horizontal="center" vertical="center"/>
      <protection locked="0"/>
    </xf>
    <xf numFmtId="179" fontId="0" fillId="38" borderId="17" xfId="0" applyNumberFormat="1" applyFill="1" applyBorder="1" applyAlignment="1" applyProtection="1">
      <alignment horizontal="center" vertical="center"/>
      <protection locked="0"/>
    </xf>
    <xf numFmtId="179" fontId="0" fillId="38" borderId="18" xfId="0" applyNumberFormat="1" applyFill="1" applyBorder="1" applyAlignment="1" applyProtection="1">
      <alignment horizontal="center" vertical="center"/>
      <protection locked="0"/>
    </xf>
    <xf numFmtId="0" fontId="19" fillId="38" borderId="0" xfId="0" applyFont="1" applyFill="1" applyAlignment="1" applyProtection="1">
      <alignment horizontal="right" vertical="center" wrapText="1"/>
    </xf>
    <xf numFmtId="0" fontId="0" fillId="38" borderId="0" xfId="0" applyFill="1" applyProtection="1">
      <alignment vertical="center"/>
    </xf>
    <xf numFmtId="0" fontId="20" fillId="38" borderId="0" xfId="0" applyFont="1" applyFill="1" applyAlignment="1" applyProtection="1">
      <alignment horizontal="center" vertical="center" wrapText="1"/>
    </xf>
    <xf numFmtId="0" fontId="19" fillId="38" borderId="0" xfId="0" applyFont="1" applyFill="1" applyAlignment="1">
      <alignment horizontal="justify" vertical="center" wrapText="1"/>
    </xf>
    <xf numFmtId="0" fontId="0" fillId="38" borderId="0" xfId="0" applyFill="1">
      <alignment vertical="center"/>
    </xf>
    <xf numFmtId="0" fontId="25" fillId="38" borderId="0" xfId="0" applyFont="1" applyFill="1" applyAlignment="1" applyProtection="1">
      <alignment horizontal="justify" vertical="center" wrapText="1"/>
    </xf>
    <xf numFmtId="0" fontId="19" fillId="33" borderId="10" xfId="0" applyFont="1" applyFill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23" fillId="38" borderId="0" xfId="0" applyFont="1" applyFill="1" applyAlignment="1" applyProtection="1">
      <alignment horizontal="justify" vertical="center" wrapText="1"/>
    </xf>
    <xf numFmtId="0" fontId="27" fillId="33" borderId="13" xfId="0" applyFont="1" applyFill="1" applyBorder="1" applyAlignment="1" applyProtection="1">
      <alignment horizontal="center" vertical="center" wrapText="1"/>
    </xf>
    <xf numFmtId="0" fontId="27" fillId="33" borderId="17" xfId="0" applyFont="1" applyFill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33" borderId="13" xfId="0" applyFont="1" applyFill="1" applyBorder="1" applyAlignment="1" applyProtection="1">
      <alignment horizontal="center" vertical="center" wrapText="1"/>
    </xf>
    <xf numFmtId="0" fontId="22" fillId="33" borderId="17" xfId="0" applyFont="1" applyFill="1" applyBorder="1" applyAlignment="1" applyProtection="1">
      <alignment horizontal="center" vertical="center" wrapText="1"/>
    </xf>
    <xf numFmtId="0" fontId="22" fillId="33" borderId="21" xfId="0" applyFont="1" applyFill="1" applyBorder="1" applyAlignment="1" applyProtection="1">
      <alignment horizontal="center" vertical="center" wrapText="1"/>
    </xf>
    <xf numFmtId="0" fontId="35" fillId="33" borderId="10" xfId="0" applyFont="1" applyFill="1" applyBorder="1" applyAlignment="1" applyProtection="1">
      <alignment horizontal="center" vertical="center" wrapText="1"/>
    </xf>
    <xf numFmtId="0" fontId="31" fillId="38" borderId="0" xfId="0" applyFont="1" applyFill="1" applyAlignment="1" applyProtection="1">
      <alignment horizontal="justify" vertical="center" wrapText="1"/>
    </xf>
    <xf numFmtId="0" fontId="0" fillId="38" borderId="0" xfId="0" applyFont="1" applyFill="1" applyProtection="1">
      <alignment vertical="center"/>
    </xf>
    <xf numFmtId="0" fontId="33" fillId="38" borderId="0" xfId="0" applyFont="1" applyFill="1" applyAlignment="1">
      <alignment horizontal="justify" vertical="center" wrapText="1"/>
    </xf>
    <xf numFmtId="0" fontId="34" fillId="38" borderId="0" xfId="0" applyFont="1" applyFill="1">
      <alignment vertical="center"/>
    </xf>
    <xf numFmtId="0" fontId="70" fillId="38" borderId="0" xfId="0" applyFont="1" applyFill="1" applyAlignment="1">
      <alignment horizontal="left" vertical="center" wrapText="1"/>
    </xf>
    <xf numFmtId="0" fontId="31" fillId="38" borderId="0" xfId="0" applyFont="1" applyFill="1" applyAlignment="1">
      <alignment horizontal="left" vertical="center" wrapText="1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49" fontId="36" fillId="0" borderId="17" xfId="0" applyNumberFormat="1" applyFont="1" applyBorder="1" applyAlignment="1" applyProtection="1">
      <alignment horizontal="center" vertical="center" wrapText="1"/>
      <protection locked="0"/>
    </xf>
    <xf numFmtId="49" fontId="36" fillId="0" borderId="18" xfId="0" applyNumberFormat="1" applyFont="1" applyBorder="1" applyAlignment="1" applyProtection="1">
      <alignment horizontal="center" vertical="center" wrapText="1"/>
      <protection locked="0"/>
    </xf>
    <xf numFmtId="0" fontId="21" fillId="33" borderId="13" xfId="0" applyFont="1" applyFill="1" applyBorder="1" applyAlignment="1">
      <alignment horizontal="center" vertical="top" wrapText="1"/>
    </xf>
    <xf numFmtId="0" fontId="21" fillId="33" borderId="17" xfId="0" applyFont="1" applyFill="1" applyBorder="1" applyAlignment="1">
      <alignment horizontal="center" vertical="top" wrapText="1"/>
    </xf>
    <xf numFmtId="0" fontId="21" fillId="33" borderId="18" xfId="0" applyFont="1" applyFill="1" applyBorder="1" applyAlignment="1">
      <alignment horizontal="center" vertical="top" wrapText="1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62" fillId="33" borderId="13" xfId="0" applyFont="1" applyFill="1" applyBorder="1" applyAlignment="1">
      <alignment horizontal="center" vertical="top" wrapText="1"/>
    </xf>
    <xf numFmtId="0" fontId="62" fillId="33" borderId="17" xfId="0" applyFont="1" applyFill="1" applyBorder="1" applyAlignment="1">
      <alignment horizontal="center" vertical="top" wrapText="1"/>
    </xf>
    <xf numFmtId="0" fontId="62" fillId="33" borderId="18" xfId="0" applyFont="1" applyFill="1" applyBorder="1" applyAlignment="1">
      <alignment horizontal="center" vertical="top" wrapText="1"/>
    </xf>
    <xf numFmtId="0" fontId="21" fillId="33" borderId="13" xfId="0" applyFont="1" applyFill="1" applyBorder="1" applyAlignment="1" applyProtection="1">
      <alignment horizontal="center" vertical="center" wrapText="1"/>
    </xf>
    <xf numFmtId="0" fontId="21" fillId="33" borderId="17" xfId="0" applyFont="1" applyFill="1" applyBorder="1" applyAlignment="1" applyProtection="1">
      <alignment horizontal="center" vertical="center" wrapText="1"/>
    </xf>
    <xf numFmtId="0" fontId="72" fillId="33" borderId="13" xfId="0" applyFont="1" applyFill="1" applyBorder="1" applyAlignment="1">
      <alignment horizontal="center" vertical="top" wrapText="1"/>
    </xf>
    <xf numFmtId="0" fontId="72" fillId="33" borderId="17" xfId="0" applyFont="1" applyFill="1" applyBorder="1" applyAlignment="1">
      <alignment horizontal="center" vertical="top" wrapText="1"/>
    </xf>
    <xf numFmtId="0" fontId="72" fillId="33" borderId="18" xfId="0" applyFont="1" applyFill="1" applyBorder="1" applyAlignment="1">
      <alignment horizontal="center" vertical="top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33" borderId="18" xfId="0" applyFont="1" applyFill="1" applyBorder="1" applyAlignment="1" applyProtection="1">
      <alignment horizontal="center" vertical="center" wrapText="1"/>
    </xf>
    <xf numFmtId="0" fontId="35" fillId="0" borderId="13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left" vertical="top" wrapText="1"/>
    </xf>
    <xf numFmtId="0" fontId="35" fillId="0" borderId="18" xfId="0" applyFont="1" applyBorder="1" applyAlignment="1">
      <alignment horizontal="left" vertical="top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34" fillId="33" borderId="10" xfId="0" applyFont="1" applyFill="1" applyBorder="1" applyAlignment="1" applyProtection="1">
      <alignment horizontal="center" vertical="center" wrapText="1"/>
    </xf>
    <xf numFmtId="0" fontId="61" fillId="33" borderId="10" xfId="0" applyFont="1" applyFill="1" applyBorder="1" applyAlignment="1" applyProtection="1">
      <alignment horizontal="center" vertical="center" wrapText="1"/>
    </xf>
    <xf numFmtId="0" fontId="21" fillId="33" borderId="18" xfId="0" applyFont="1" applyFill="1" applyBorder="1" applyAlignment="1" applyProtection="1">
      <alignment horizontal="center" vertical="center" wrapText="1"/>
    </xf>
    <xf numFmtId="0" fontId="68" fillId="0" borderId="13" xfId="0" applyFont="1" applyBorder="1" applyAlignment="1" applyProtection="1">
      <alignment horizontal="center" vertical="center" wrapText="1"/>
      <protection locked="0"/>
    </xf>
    <xf numFmtId="0" fontId="68" fillId="0" borderId="17" xfId="0" applyFont="1" applyBorder="1" applyAlignment="1" applyProtection="1">
      <alignment horizontal="center" vertical="center" wrapText="1"/>
      <protection locked="0"/>
    </xf>
    <xf numFmtId="0" fontId="68" fillId="0" borderId="18" xfId="0" applyFont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left" vertical="center" wrapText="1"/>
      <protection locked="0"/>
    </xf>
    <xf numFmtId="0" fontId="27" fillId="0" borderId="17" xfId="0" applyFont="1" applyFill="1" applyBorder="1" applyAlignment="1" applyProtection="1">
      <alignment horizontal="left" vertical="center" wrapText="1"/>
      <protection locked="0"/>
    </xf>
    <xf numFmtId="0" fontId="27" fillId="0" borderId="18" xfId="0" applyFont="1" applyFill="1" applyBorder="1" applyAlignment="1" applyProtection="1">
      <alignment horizontal="left" vertical="center" wrapText="1"/>
      <protection locked="0"/>
    </xf>
    <xf numFmtId="49" fontId="27" fillId="0" borderId="13" xfId="0" applyNumberFormat="1" applyFont="1" applyBorder="1" applyAlignment="1" applyProtection="1">
      <alignment horizontal="center" vertical="center" wrapText="1"/>
      <protection locked="0"/>
    </xf>
    <xf numFmtId="49" fontId="27" fillId="0" borderId="17" xfId="0" applyNumberFormat="1" applyFont="1" applyBorder="1" applyAlignment="1" applyProtection="1">
      <alignment horizontal="center" vertical="center" wrapText="1"/>
      <protection locked="0"/>
    </xf>
    <xf numFmtId="49" fontId="27" fillId="0" borderId="18" xfId="0" applyNumberFormat="1" applyFont="1" applyBorder="1" applyAlignment="1" applyProtection="1">
      <alignment horizontal="center" vertical="center" wrapText="1"/>
      <protection locked="0"/>
    </xf>
    <xf numFmtId="0" fontId="27" fillId="33" borderId="13" xfId="0" applyFont="1" applyFill="1" applyBorder="1" applyAlignment="1" applyProtection="1">
      <alignment horizontal="center" vertical="top" wrapText="1"/>
    </xf>
    <xf numFmtId="0" fontId="27" fillId="33" borderId="17" xfId="0" applyFont="1" applyFill="1" applyBorder="1" applyAlignment="1" applyProtection="1">
      <alignment horizontal="center" vertical="top" wrapText="1"/>
    </xf>
    <xf numFmtId="0" fontId="27" fillId="33" borderId="19" xfId="0" applyFont="1" applyFill="1" applyBorder="1" applyAlignment="1" applyProtection="1">
      <alignment horizontal="center" vertical="top" wrapText="1"/>
    </xf>
    <xf numFmtId="0" fontId="22" fillId="33" borderId="13" xfId="0" applyFont="1" applyFill="1" applyBorder="1" applyAlignment="1" applyProtection="1">
      <alignment horizontal="center" vertical="top" wrapText="1"/>
    </xf>
    <xf numFmtId="0" fontId="22" fillId="33" borderId="17" xfId="0" applyFont="1" applyFill="1" applyBorder="1" applyAlignment="1" applyProtection="1">
      <alignment horizontal="center" vertical="top" wrapText="1"/>
    </xf>
    <xf numFmtId="0" fontId="32" fillId="33" borderId="13" xfId="0" applyFont="1" applyFill="1" applyBorder="1" applyAlignment="1" applyProtection="1">
      <alignment horizontal="center" vertical="center" wrapText="1"/>
    </xf>
    <xf numFmtId="14" fontId="22" fillId="0" borderId="17" xfId="0" applyNumberFormat="1" applyFont="1" applyBorder="1" applyAlignment="1" applyProtection="1">
      <alignment horizontal="center" vertical="center" wrapText="1"/>
      <protection locked="0"/>
    </xf>
    <xf numFmtId="14" fontId="22" fillId="0" borderId="19" xfId="0" applyNumberFormat="1" applyFont="1" applyBorder="1" applyAlignment="1" applyProtection="1">
      <alignment horizontal="center" vertical="center" wrapText="1"/>
      <protection locked="0"/>
    </xf>
    <xf numFmtId="176" fontId="32" fillId="0" borderId="20" xfId="0" applyNumberFormat="1" applyFont="1" applyFill="1" applyBorder="1" applyAlignment="1" applyProtection="1">
      <alignment horizontal="center" vertical="center" wrapText="1"/>
    </xf>
    <xf numFmtId="176" fontId="32" fillId="0" borderId="17" xfId="0" applyNumberFormat="1" applyFont="1" applyFill="1" applyBorder="1" applyAlignment="1" applyProtection="1">
      <alignment horizontal="center" vertical="center" wrapText="1"/>
    </xf>
    <xf numFmtId="176" fontId="32" fillId="0" borderId="19" xfId="0" applyNumberFormat="1" applyFont="1" applyFill="1" applyBorder="1" applyAlignment="1" applyProtection="1">
      <alignment horizontal="center" vertical="center" wrapText="1"/>
    </xf>
    <xf numFmtId="14" fontId="22" fillId="0" borderId="18" xfId="0" applyNumberFormat="1" applyFont="1" applyBorder="1" applyAlignment="1" applyProtection="1">
      <alignment horizontal="center" vertical="center" wrapText="1"/>
      <protection locked="0"/>
    </xf>
    <xf numFmtId="0" fontId="25" fillId="33" borderId="13" xfId="0" applyFont="1" applyFill="1" applyBorder="1" applyAlignment="1" applyProtection="1">
      <alignment horizontal="left" vertical="top" wrapText="1"/>
    </xf>
    <xf numFmtId="0" fontId="25" fillId="33" borderId="17" xfId="0" applyFont="1" applyFill="1" applyBorder="1" applyAlignment="1" applyProtection="1">
      <alignment horizontal="left" vertical="top" wrapText="1"/>
    </xf>
    <xf numFmtId="0" fontId="27" fillId="33" borderId="13" xfId="0" applyFont="1" applyFill="1" applyBorder="1" applyAlignment="1">
      <alignment horizontal="center" vertical="top" wrapText="1"/>
    </xf>
    <xf numFmtId="0" fontId="27" fillId="33" borderId="17" xfId="0" applyFont="1" applyFill="1" applyBorder="1" applyAlignment="1">
      <alignment horizontal="center" vertical="top" wrapText="1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33" borderId="13" xfId="0" applyFont="1" applyFill="1" applyBorder="1" applyAlignment="1" applyProtection="1">
      <alignment horizontal="center" vertical="top" wrapText="1"/>
    </xf>
    <xf numFmtId="0" fontId="21" fillId="33" borderId="17" xfId="0" applyFont="1" applyFill="1" applyBorder="1" applyAlignment="1" applyProtection="1">
      <alignment horizontal="center" vertical="top" wrapText="1"/>
    </xf>
    <xf numFmtId="14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60" fillId="0" borderId="0" xfId="45" applyFont="1" applyAlignment="1" applyProtection="1">
      <alignment horizontal="left" vertical="center" wrapText="1"/>
    </xf>
    <xf numFmtId="0" fontId="66" fillId="33" borderId="13" xfId="0" applyFont="1" applyFill="1" applyBorder="1" applyAlignment="1" applyProtection="1">
      <alignment horizontal="center" vertical="center" wrapText="1"/>
    </xf>
    <xf numFmtId="0" fontId="23" fillId="33" borderId="17" xfId="0" applyFont="1" applyFill="1" applyBorder="1" applyAlignment="1" applyProtection="1">
      <alignment horizontal="center" vertical="center" wrapText="1"/>
    </xf>
    <xf numFmtId="0" fontId="36" fillId="0" borderId="13" xfId="0" applyNumberFormat="1" applyFont="1" applyBorder="1" applyAlignment="1" applyProtection="1">
      <alignment horizontal="center" vertical="center" wrapText="1"/>
      <protection locked="0"/>
    </xf>
    <xf numFmtId="0" fontId="36" fillId="0" borderId="17" xfId="0" applyNumberFormat="1" applyFont="1" applyBorder="1" applyAlignment="1" applyProtection="1">
      <alignment horizontal="center" vertical="center" wrapText="1"/>
      <protection locked="0"/>
    </xf>
    <xf numFmtId="0" fontId="36" fillId="0" borderId="18" xfId="0" applyNumberFormat="1" applyFont="1" applyBorder="1" applyAlignment="1" applyProtection="1">
      <alignment horizontal="center" vertical="center" wrapText="1"/>
      <protection locked="0"/>
    </xf>
    <xf numFmtId="0" fontId="51" fillId="0" borderId="13" xfId="45" applyNumberFormat="1" applyBorder="1" applyAlignment="1" applyProtection="1">
      <alignment horizontal="center" vertical="center" wrapText="1"/>
      <protection locked="0"/>
    </xf>
    <xf numFmtId="0" fontId="29" fillId="0" borderId="17" xfId="0" applyNumberFormat="1" applyFont="1" applyBorder="1" applyAlignment="1" applyProtection="1">
      <alignment horizontal="center" vertical="center" wrapText="1"/>
      <protection locked="0"/>
    </xf>
    <xf numFmtId="0" fontId="29" fillId="0" borderId="18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right" vertical="center"/>
    </xf>
    <xf numFmtId="0" fontId="62" fillId="33" borderId="13" xfId="0" applyFont="1" applyFill="1" applyBorder="1" applyAlignment="1" applyProtection="1">
      <alignment horizontal="center" vertical="top" wrapText="1"/>
    </xf>
    <xf numFmtId="0" fontId="62" fillId="33" borderId="17" xfId="0" applyFont="1" applyFill="1" applyBorder="1" applyAlignment="1" applyProtection="1">
      <alignment horizontal="center" vertical="top" wrapText="1"/>
    </xf>
    <xf numFmtId="0" fontId="62" fillId="33" borderId="18" xfId="0" applyFont="1" applyFill="1" applyBorder="1" applyAlignment="1" applyProtection="1">
      <alignment horizontal="center" vertical="top" wrapText="1"/>
    </xf>
    <xf numFmtId="178" fontId="50" fillId="0" borderId="14" xfId="0" applyNumberFormat="1" applyFont="1" applyBorder="1" applyAlignment="1" applyProtection="1">
      <alignment horizontal="center" vertical="center"/>
      <protection locked="0"/>
    </xf>
    <xf numFmtId="178" fontId="50" fillId="0" borderId="15" xfId="0" applyNumberFormat="1" applyFont="1" applyBorder="1" applyAlignment="1" applyProtection="1">
      <alignment horizontal="center" vertical="center"/>
      <protection locked="0"/>
    </xf>
    <xf numFmtId="178" fontId="50" fillId="0" borderId="16" xfId="0" applyNumberFormat="1" applyFont="1" applyBorder="1" applyAlignment="1" applyProtection="1">
      <alignment horizontal="center" vertical="center"/>
      <protection locked="0"/>
    </xf>
    <xf numFmtId="178" fontId="51" fillId="0" borderId="14" xfId="45" applyNumberFormat="1" applyBorder="1" applyAlignment="1" applyProtection="1">
      <alignment horizontal="center" vertical="center" wrapText="1"/>
      <protection locked="0"/>
    </xf>
    <xf numFmtId="178" fontId="51" fillId="0" borderId="15" xfId="45" applyNumberFormat="1" applyBorder="1" applyAlignment="1" applyProtection="1">
      <alignment horizontal="center" vertical="center" wrapText="1"/>
      <protection locked="0"/>
    </xf>
    <xf numFmtId="178" fontId="51" fillId="0" borderId="16" xfId="45" applyNumberFormat="1" applyBorder="1" applyAlignment="1" applyProtection="1">
      <alignment horizontal="center" vertical="center" wrapText="1"/>
      <protection locked="0"/>
    </xf>
    <xf numFmtId="0" fontId="0" fillId="38" borderId="24" xfId="0" applyFill="1" applyBorder="1" applyAlignment="1" applyProtection="1">
      <alignment vertical="center" wrapText="1"/>
      <protection locked="0"/>
    </xf>
    <xf numFmtId="0" fontId="0" fillId="0" borderId="25" xfId="0" applyBorder="1">
      <alignment vertical="center"/>
    </xf>
    <xf numFmtId="0" fontId="0" fillId="0" borderId="11" xfId="0" applyBorder="1">
      <alignment vertical="center"/>
    </xf>
    <xf numFmtId="0" fontId="63" fillId="38" borderId="17" xfId="0" applyFont="1" applyFill="1" applyBorder="1" applyAlignment="1" applyProtection="1">
      <alignment horizontal="right" vertical="center" wrapText="1"/>
    </xf>
    <xf numFmtId="0" fontId="63" fillId="38" borderId="18" xfId="0" applyFont="1" applyFill="1" applyBorder="1" applyAlignment="1" applyProtection="1">
      <alignment horizontal="right" vertical="center" wrapText="1"/>
    </xf>
    <xf numFmtId="0" fontId="47" fillId="38" borderId="17" xfId="0" applyFont="1" applyFill="1" applyBorder="1" applyAlignment="1" applyProtection="1">
      <alignment horizontal="center" vertical="center" wrapText="1"/>
    </xf>
    <xf numFmtId="0" fontId="47" fillId="38" borderId="18" xfId="0" applyFont="1" applyFill="1" applyBorder="1" applyAlignment="1" applyProtection="1">
      <alignment horizontal="center" vertical="center" wrapText="1"/>
    </xf>
    <xf numFmtId="0" fontId="64" fillId="0" borderId="28" xfId="0" applyFont="1" applyBorder="1" applyAlignment="1" applyProtection="1">
      <alignment horizontal="center" vertical="center" wrapText="1"/>
      <protection locked="0"/>
    </xf>
    <xf numFmtId="0" fontId="64" fillId="0" borderId="29" xfId="0" applyFont="1" applyBorder="1" applyAlignment="1" applyProtection="1">
      <alignment horizontal="center" vertical="center" wrapText="1"/>
      <protection locked="0"/>
    </xf>
    <xf numFmtId="0" fontId="64" fillId="0" borderId="30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33" borderId="31" xfId="0" applyFont="1" applyFill="1" applyBorder="1" applyAlignment="1" applyProtection="1">
      <alignment horizontal="center" vertical="center" wrapText="1"/>
    </xf>
    <xf numFmtId="0" fontId="22" fillId="33" borderId="12" xfId="0" applyFont="1" applyFill="1" applyBorder="1" applyAlignment="1" applyProtection="1">
      <alignment horizontal="center" vertical="center" wrapText="1"/>
    </xf>
    <xf numFmtId="0" fontId="22" fillId="33" borderId="32" xfId="0" applyFont="1" applyFill="1" applyBorder="1" applyAlignment="1" applyProtection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4" builtinId="8" hidden="1"/>
    <cellStyle name="ハイパーリンク" xfId="45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B000000}"/>
    <cellStyle name="標準_190620非常勤データ" xfId="43" xr:uid="{00000000-0005-0000-0000-00002C000000}"/>
    <cellStyle name="良い" xfId="6" builtinId="26" customBuiltin="1"/>
  </cellStyles>
  <dxfs count="49"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color rgb="FFC00000"/>
      </font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vertical/>
        <horizontal/>
      </border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</border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140938</xdr:colOff>
      <xdr:row>9</xdr:row>
      <xdr:rowOff>47624</xdr:rowOff>
    </xdr:from>
    <xdr:to>
      <xdr:col>30</xdr:col>
      <xdr:colOff>114297</xdr:colOff>
      <xdr:row>18</xdr:row>
      <xdr:rowOff>76199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spect="1" noChangeArrowheads="1"/>
        </xdr:cNvSpPr>
      </xdr:nvSpPr>
      <xdr:spPr bwMode="auto">
        <a:xfrm flipH="1">
          <a:off x="4436713" y="1724024"/>
          <a:ext cx="2354609" cy="1571625"/>
        </a:xfrm>
        <a:prstGeom prst="rect">
          <a:avLst/>
        </a:prstGeom>
        <a:solidFill>
          <a:srgbClr val="FFFFFF"/>
        </a:solidFill>
        <a:ln w="3175">
          <a:solidFill>
            <a:schemeClr val="bg1">
              <a:lumMod val="65000"/>
            </a:schemeClr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Times New Roman"/>
            </a:rPr>
            <a:t>「再発行（更新）」の場合，写真を新しくしない場合は写真添付不要です。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134470</xdr:colOff>
      <xdr:row>9</xdr:row>
      <xdr:rowOff>44051</xdr:rowOff>
    </xdr:from>
    <xdr:to>
      <xdr:col>20</xdr:col>
      <xdr:colOff>38100</xdr:colOff>
      <xdr:row>18</xdr:row>
      <xdr:rowOff>66260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2120" y="1720451"/>
          <a:ext cx="3951755" cy="15652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注１．写真は次の条件のものを使用して下さい。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カラー（白黒は不可）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光沢仕上げ（絹目不可），枠なし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正面，上半身，無帽，無背景，眼鏡使用者は着用のこと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３ヶ月以内に撮影したもの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スナップ写真は不可 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写真のサイズは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m(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)×30mm(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縦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となる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31</xdr:col>
      <xdr:colOff>95249</xdr:colOff>
      <xdr:row>38</xdr:row>
      <xdr:rowOff>352425</xdr:rowOff>
    </xdr:from>
    <xdr:to>
      <xdr:col>41</xdr:col>
      <xdr:colOff>209550</xdr:colOff>
      <xdr:row>50</xdr:row>
      <xdr:rowOff>47625</xdr:rowOff>
    </xdr:to>
    <xdr:sp macro="" textlink="">
      <xdr:nvSpPr>
        <xdr:cNvPr id="7" name="左矢印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7229474" y="8534400"/>
          <a:ext cx="4276726" cy="2428875"/>
        </a:xfrm>
        <a:prstGeom prst="leftArrowCallout">
          <a:avLst>
            <a:gd name="adj1" fmla="val 9789"/>
            <a:gd name="adj2" fmla="val 10501"/>
            <a:gd name="adj3" fmla="val 4952"/>
            <a:gd name="adj4" fmla="val 933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400" b="1">
              <a:solidFill>
                <a:srgbClr val="C00000"/>
              </a:solidFill>
            </a:rPr>
            <a:t>【</a:t>
          </a:r>
          <a:r>
            <a:rPr kumimoji="1" lang="ja-JP" altLang="en-US" sz="1400" b="1">
              <a:solidFill>
                <a:srgbClr val="C00000"/>
              </a:solidFill>
            </a:rPr>
            <a:t>重要</a:t>
          </a:r>
          <a:r>
            <a:rPr kumimoji="1" lang="en-US" altLang="ja-JP" sz="1400" b="1">
              <a:solidFill>
                <a:srgbClr val="C00000"/>
              </a:solidFill>
            </a:rPr>
            <a:t>】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・直近に発行されたカード番号をご記入ください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・職員番号を持っていても，その番号でカードを発行していなければ，「新規</a:t>
          </a:r>
          <a:r>
            <a:rPr kumimoji="1" lang="en-US" altLang="ja-JP" sz="1200" b="1">
              <a:solidFill>
                <a:srgbClr val="C00000"/>
              </a:solidFill>
            </a:rPr>
            <a:t>(</a:t>
          </a:r>
          <a:r>
            <a:rPr kumimoji="1" lang="ja-JP" altLang="en-US" sz="1200" b="1">
              <a:solidFill>
                <a:srgbClr val="C00000"/>
              </a:solidFill>
            </a:rPr>
            <a:t>以前の発行無し</a:t>
          </a:r>
          <a:r>
            <a:rPr kumimoji="1" lang="en-US" altLang="ja-JP" sz="1200" b="1">
              <a:solidFill>
                <a:srgbClr val="C00000"/>
              </a:solidFill>
            </a:rPr>
            <a:t>)</a:t>
          </a:r>
          <a:r>
            <a:rPr kumimoji="1" lang="ja-JP" altLang="en-US" sz="1200" b="1">
              <a:solidFill>
                <a:srgbClr val="C00000"/>
              </a:solidFill>
            </a:rPr>
            <a:t>」を選択してください。（例：特定教員等）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・カード種別や職員番号（またはアクセスカード</a:t>
          </a:r>
          <a:r>
            <a:rPr kumimoji="1" lang="en-US" altLang="ja-JP" sz="1200" b="1">
              <a:solidFill>
                <a:srgbClr val="C00000"/>
              </a:solidFill>
            </a:rPr>
            <a:t>ID)</a:t>
          </a:r>
          <a:r>
            <a:rPr kumimoji="1" lang="ja-JP" altLang="en-US" sz="1200" b="1">
              <a:solidFill>
                <a:srgbClr val="C00000"/>
              </a:solidFill>
            </a:rPr>
            <a:t>が変更されてもｍアドレス等を引き継ぐことが出来ます。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・以前交付された</a:t>
          </a:r>
          <a:r>
            <a:rPr kumimoji="1" lang="en-US" altLang="ja-JP" sz="1200" b="1">
              <a:solidFill>
                <a:srgbClr val="C00000"/>
              </a:solidFill>
            </a:rPr>
            <a:t>IC</a:t>
          </a:r>
          <a:r>
            <a:rPr kumimoji="1" lang="ja-JP" altLang="en-US" sz="1200" b="1">
              <a:solidFill>
                <a:srgbClr val="C00000"/>
              </a:solidFill>
            </a:rPr>
            <a:t>カードの番号に変更が無い場合は「更新」様式をご使用ください。ただし，異なる人物が他の人の番号で更新発行を行うことは出来ません。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・複数の</a:t>
          </a:r>
          <a:r>
            <a:rPr kumimoji="1" lang="en-US" altLang="ja-JP" sz="1200" b="1">
              <a:solidFill>
                <a:srgbClr val="C00000"/>
              </a:solidFill>
            </a:rPr>
            <a:t>IC</a:t>
          </a:r>
          <a:r>
            <a:rPr kumimoji="1" lang="ja-JP" altLang="en-US" sz="1200" b="1">
              <a:solidFill>
                <a:srgbClr val="C00000"/>
              </a:solidFill>
            </a:rPr>
            <a:t>カードを同時に所持することは出来ません。（非常勤職員証とアクセスカード等）　</a:t>
          </a:r>
          <a:r>
            <a:rPr kumimoji="1" lang="en-US" altLang="ja-JP" sz="1200" b="1">
              <a:solidFill>
                <a:srgbClr val="C00000"/>
              </a:solidFill>
            </a:rPr>
            <a:t>※</a:t>
          </a:r>
          <a:r>
            <a:rPr kumimoji="1" lang="ja-JP" altLang="en-US" sz="1200" b="1">
              <a:solidFill>
                <a:srgbClr val="C00000"/>
              </a:solidFill>
            </a:rPr>
            <a:t>マトリクスコードを除く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12</xdr:row>
      <xdr:rowOff>95250</xdr:rowOff>
    </xdr:from>
    <xdr:to>
      <xdr:col>9</xdr:col>
      <xdr:colOff>523875</xdr:colOff>
      <xdr:row>23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771775" y="2819400"/>
          <a:ext cx="2038350" cy="2038350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発行年月日</a:t>
          </a:r>
          <a:endParaRPr kumimoji="1" lang="en-US" altLang="ja-JP" sz="1200" b="1"/>
        </a:p>
        <a:p>
          <a:r>
            <a:rPr kumimoji="1" lang="ja-JP" altLang="en-US" sz="1100"/>
            <a:t>常勤新規→発令日を参照</a:t>
          </a:r>
          <a:endParaRPr kumimoji="1" lang="en-US" altLang="ja-JP" sz="1100"/>
        </a:p>
        <a:p>
          <a:r>
            <a:rPr kumimoji="1" lang="ja-JP" altLang="en-US" sz="1100"/>
            <a:t>常勤更新→申請日を参照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非常勤新規→発令日を参照</a:t>
          </a:r>
          <a:endParaRPr kumimoji="1" lang="en-US" altLang="ja-JP" sz="1100"/>
        </a:p>
        <a:p>
          <a:r>
            <a:rPr kumimoji="1" lang="ja-JP" altLang="en-US" sz="1100"/>
            <a:t>非常勤更新→申請日を参照</a:t>
          </a:r>
        </a:p>
      </xdr:txBody>
    </xdr:sp>
    <xdr:clientData/>
  </xdr:twoCellAnchor>
  <xdr:twoCellAnchor>
    <xdr:from>
      <xdr:col>9</xdr:col>
      <xdr:colOff>904875</xdr:colOff>
      <xdr:row>12</xdr:row>
      <xdr:rowOff>95250</xdr:rowOff>
    </xdr:from>
    <xdr:to>
      <xdr:col>13</xdr:col>
      <xdr:colOff>400050</xdr:colOff>
      <xdr:row>23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2819400"/>
          <a:ext cx="3600450" cy="2038350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有効期限</a:t>
          </a:r>
          <a:endParaRPr kumimoji="1" lang="en-US" altLang="ja-JP" sz="1200" b="1"/>
        </a:p>
        <a:p>
          <a:endParaRPr kumimoji="1" lang="en-US" altLang="ja-JP" sz="1100"/>
        </a:p>
        <a:p>
          <a:r>
            <a:rPr kumimoji="1" lang="ja-JP" altLang="en-US" sz="1100"/>
            <a:t>常勤新規→発令日の年度から通算５年度</a:t>
          </a:r>
          <a:endParaRPr kumimoji="1" lang="en-US" altLang="ja-JP" sz="1100"/>
        </a:p>
        <a:p>
          <a:r>
            <a:rPr kumimoji="1" lang="ja-JP" altLang="en-US" sz="1100"/>
            <a:t>常勤更新→申請日の年度から通算５年度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非常勤新規→発令日を参照してそこから五年間</a:t>
          </a:r>
          <a:endParaRPr kumimoji="1" lang="en-US" altLang="ja-JP" sz="1100"/>
        </a:p>
        <a:p>
          <a:r>
            <a:rPr kumimoji="1" lang="ja-JP" altLang="en-US" sz="1100"/>
            <a:t>非常勤更新→</a:t>
          </a:r>
          <a:r>
            <a:rPr kumimoji="1" lang="en-US" altLang="ja-JP" sz="1100"/>
            <a:t>Company</a:t>
          </a:r>
          <a:r>
            <a:rPr kumimoji="1" lang="ja-JP" altLang="en-US" sz="1100"/>
            <a:t>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injika.jim.titech.ac.jp/jin.kik/iccard/ISCT/iccard_submission.html" TargetMode="External"/><Relationship Id="rId1" Type="http://schemas.openxmlformats.org/officeDocument/2006/relationships/hyperlink" Target="mailto:jinjicard@jim.titech.ac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jinjicard@jim.titech.ac.jp" TargetMode="External"/><Relationship Id="rId18" Type="http://schemas.openxmlformats.org/officeDocument/2006/relationships/hyperlink" Target="mailto:ytanji@jim.titech.ac.jp" TargetMode="External"/><Relationship Id="rId26" Type="http://schemas.openxmlformats.org/officeDocument/2006/relationships/hyperlink" Target="mailto:jinjicard@jim.titech.ac.jp" TargetMode="External"/><Relationship Id="rId39" Type="http://schemas.openxmlformats.org/officeDocument/2006/relationships/hyperlink" Target="mailto:ytanji@jim.titech.ac.jp" TargetMode="External"/><Relationship Id="rId21" Type="http://schemas.openxmlformats.org/officeDocument/2006/relationships/hyperlink" Target="mailto:ytanji@jim.titech.ac.jp" TargetMode="External"/><Relationship Id="rId34" Type="http://schemas.openxmlformats.org/officeDocument/2006/relationships/hyperlink" Target="mailto:jin.gak@jim.titech.ac.jp" TargetMode="External"/><Relationship Id="rId42" Type="http://schemas.openxmlformats.org/officeDocument/2006/relationships/hyperlink" Target="mailto:jin.gak@jim.titech.ac.jp" TargetMode="External"/><Relationship Id="rId47" Type="http://schemas.openxmlformats.org/officeDocument/2006/relationships/hyperlink" Target="mailto:ytanji@jim.titech.ac.jp" TargetMode="External"/><Relationship Id="rId50" Type="http://schemas.openxmlformats.org/officeDocument/2006/relationships/hyperlink" Target="mailto:ytanji@jim.titech.ac.jp" TargetMode="External"/><Relationship Id="rId55" Type="http://schemas.openxmlformats.org/officeDocument/2006/relationships/hyperlink" Target="mailto:ytanji@jim.titech.ac.jp" TargetMode="External"/><Relationship Id="rId63" Type="http://schemas.openxmlformats.org/officeDocument/2006/relationships/printerSettings" Target="../printerSettings/printerSettings2.bin"/><Relationship Id="rId7" Type="http://schemas.openxmlformats.org/officeDocument/2006/relationships/hyperlink" Target="mailto:jinjicard@jim.titech.ac.jp" TargetMode="External"/><Relationship Id="rId2" Type="http://schemas.openxmlformats.org/officeDocument/2006/relationships/hyperlink" Target="mailto:jyoriko@jim.titech.ac.jp" TargetMode="External"/><Relationship Id="rId16" Type="http://schemas.openxmlformats.org/officeDocument/2006/relationships/hyperlink" Target="mailto:ytanji@jim.titech.ac.jp" TargetMode="External"/><Relationship Id="rId20" Type="http://schemas.openxmlformats.org/officeDocument/2006/relationships/hyperlink" Target="mailto:ytanji@jim.titech.ac.jp" TargetMode="External"/><Relationship Id="rId29" Type="http://schemas.openxmlformats.org/officeDocument/2006/relationships/hyperlink" Target="mailto:jinjicard@jim.titech.ac.jp" TargetMode="External"/><Relationship Id="rId41" Type="http://schemas.openxmlformats.org/officeDocument/2006/relationships/hyperlink" Target="mailto:ytanji@jim.titech.ac.jp" TargetMode="External"/><Relationship Id="rId54" Type="http://schemas.openxmlformats.org/officeDocument/2006/relationships/hyperlink" Target="mailto:ytanji@jim.titech.ac.jp" TargetMode="External"/><Relationship Id="rId62" Type="http://schemas.openxmlformats.org/officeDocument/2006/relationships/hyperlink" Target="mailto:syariko@jim.titech.ac.jp" TargetMode="External"/><Relationship Id="rId1" Type="http://schemas.openxmlformats.org/officeDocument/2006/relationships/hyperlink" Target="mailto:rig.jim@jim.titech.ac.jp" TargetMode="External"/><Relationship Id="rId6" Type="http://schemas.openxmlformats.org/officeDocument/2006/relationships/hyperlink" Target="mailto:jyoriko@jim.titech.ac.jp" TargetMode="External"/><Relationship Id="rId11" Type="http://schemas.openxmlformats.org/officeDocument/2006/relationships/hyperlink" Target="mailto:jinjicard@jim.titech.ac.jp" TargetMode="External"/><Relationship Id="rId24" Type="http://schemas.openxmlformats.org/officeDocument/2006/relationships/hyperlink" Target="mailto:jin.gak@jim.titech.ac.jp" TargetMode="External"/><Relationship Id="rId32" Type="http://schemas.openxmlformats.org/officeDocument/2006/relationships/hyperlink" Target="mailto:jin.gak@jim.titech.ac.jp" TargetMode="External"/><Relationship Id="rId37" Type="http://schemas.openxmlformats.org/officeDocument/2006/relationships/hyperlink" Target="mailto:ytanji@jim.titech.ac.jp" TargetMode="External"/><Relationship Id="rId40" Type="http://schemas.openxmlformats.org/officeDocument/2006/relationships/hyperlink" Target="mailto:ytanji@jim.titech.ac.jp" TargetMode="External"/><Relationship Id="rId45" Type="http://schemas.openxmlformats.org/officeDocument/2006/relationships/hyperlink" Target="mailto:ytanji@jim.titech.ac.jp" TargetMode="External"/><Relationship Id="rId53" Type="http://schemas.openxmlformats.org/officeDocument/2006/relationships/hyperlink" Target="mailto:ytanji@jim.titech.ac.jp" TargetMode="External"/><Relationship Id="rId58" Type="http://schemas.openxmlformats.org/officeDocument/2006/relationships/hyperlink" Target="mailto:ytanji@jim.titech.ac.jp" TargetMode="External"/><Relationship Id="rId5" Type="http://schemas.openxmlformats.org/officeDocument/2006/relationships/hyperlink" Target="mailto:kog.jim1@jim.titech.ac.jp" TargetMode="External"/><Relationship Id="rId15" Type="http://schemas.openxmlformats.org/officeDocument/2006/relationships/hyperlink" Target="mailto:syariko@jim.titech.ac.jp" TargetMode="External"/><Relationship Id="rId23" Type="http://schemas.openxmlformats.org/officeDocument/2006/relationships/hyperlink" Target="mailto:ytanji@jim.titech.ac.jp" TargetMode="External"/><Relationship Id="rId28" Type="http://schemas.openxmlformats.org/officeDocument/2006/relationships/hyperlink" Target="mailto:jinjicard@jim.titech.ac.jp" TargetMode="External"/><Relationship Id="rId36" Type="http://schemas.openxmlformats.org/officeDocument/2006/relationships/hyperlink" Target="mailto:ytanji@jim.titech.ac.jp" TargetMode="External"/><Relationship Id="rId49" Type="http://schemas.openxmlformats.org/officeDocument/2006/relationships/hyperlink" Target="mailto:ytanji@jim.titech.ac.jp" TargetMode="External"/><Relationship Id="rId57" Type="http://schemas.openxmlformats.org/officeDocument/2006/relationships/hyperlink" Target="mailto:ytanji@jim.titech.ac.jp" TargetMode="External"/><Relationship Id="rId61" Type="http://schemas.openxmlformats.org/officeDocument/2006/relationships/hyperlink" Target="mailto:jinjicard@jim.titech.ac.jp" TargetMode="External"/><Relationship Id="rId10" Type="http://schemas.openxmlformats.org/officeDocument/2006/relationships/hyperlink" Target="mailto:jinjicard@jim.titech.ac.jp" TargetMode="External"/><Relationship Id="rId19" Type="http://schemas.openxmlformats.org/officeDocument/2006/relationships/hyperlink" Target="mailto:ytanji@jim.titech.ac.jp" TargetMode="External"/><Relationship Id="rId31" Type="http://schemas.openxmlformats.org/officeDocument/2006/relationships/hyperlink" Target="mailto:jinjicard@jim.titech.ac.jp" TargetMode="External"/><Relationship Id="rId44" Type="http://schemas.openxmlformats.org/officeDocument/2006/relationships/hyperlink" Target="mailto:syariko@jim.titech.ac.jp" TargetMode="External"/><Relationship Id="rId52" Type="http://schemas.openxmlformats.org/officeDocument/2006/relationships/hyperlink" Target="mailto:ytanji@jim.titech.ac.jp" TargetMode="External"/><Relationship Id="rId60" Type="http://schemas.openxmlformats.org/officeDocument/2006/relationships/hyperlink" Target="mailto:ytanji@jim.titech.ac.jp" TargetMode="External"/><Relationship Id="rId4" Type="http://schemas.openxmlformats.org/officeDocument/2006/relationships/hyperlink" Target="mailto:kog.jim1@jim.titech.ac.jp" TargetMode="External"/><Relationship Id="rId9" Type="http://schemas.openxmlformats.org/officeDocument/2006/relationships/hyperlink" Target="mailto:jinjicard@jim.titech.ac.jp" TargetMode="External"/><Relationship Id="rId14" Type="http://schemas.openxmlformats.org/officeDocument/2006/relationships/hyperlink" Target="mailto:jinjicard@jim.titech.ac.jp" TargetMode="External"/><Relationship Id="rId22" Type="http://schemas.openxmlformats.org/officeDocument/2006/relationships/hyperlink" Target="mailto:ytanji@jim.titech.ac.jp" TargetMode="External"/><Relationship Id="rId27" Type="http://schemas.openxmlformats.org/officeDocument/2006/relationships/hyperlink" Target="mailto:jinjicard@jim.titech.ac.jp" TargetMode="External"/><Relationship Id="rId30" Type="http://schemas.openxmlformats.org/officeDocument/2006/relationships/hyperlink" Target="mailto:jinjicard@jim.titech.ac.jp" TargetMode="External"/><Relationship Id="rId35" Type="http://schemas.openxmlformats.org/officeDocument/2006/relationships/hyperlink" Target="mailto:jin.gak@jim.titech.ac.jp" TargetMode="External"/><Relationship Id="rId43" Type="http://schemas.openxmlformats.org/officeDocument/2006/relationships/hyperlink" Target="mailto:jin.gak@jim.titech.ac.jp" TargetMode="External"/><Relationship Id="rId48" Type="http://schemas.openxmlformats.org/officeDocument/2006/relationships/hyperlink" Target="mailto:ytanji@jim.titech.ac.jp" TargetMode="External"/><Relationship Id="rId56" Type="http://schemas.openxmlformats.org/officeDocument/2006/relationships/hyperlink" Target="mailto:ytanji@jim.titech.ac.jp" TargetMode="External"/><Relationship Id="rId8" Type="http://schemas.openxmlformats.org/officeDocument/2006/relationships/hyperlink" Target="mailto:jinjicard@jim.titech.ac.jp" TargetMode="External"/><Relationship Id="rId51" Type="http://schemas.openxmlformats.org/officeDocument/2006/relationships/hyperlink" Target="mailto:ytanji@jim.titech.ac.jp" TargetMode="External"/><Relationship Id="rId3" Type="http://schemas.openxmlformats.org/officeDocument/2006/relationships/hyperlink" Target="mailto:syariko@jim.titech.ac.jp" TargetMode="External"/><Relationship Id="rId12" Type="http://schemas.openxmlformats.org/officeDocument/2006/relationships/hyperlink" Target="mailto:jinjicard@jim.titech.ac.jp" TargetMode="External"/><Relationship Id="rId17" Type="http://schemas.openxmlformats.org/officeDocument/2006/relationships/hyperlink" Target="mailto:ytanji@jim.titech.ac.jp" TargetMode="External"/><Relationship Id="rId25" Type="http://schemas.openxmlformats.org/officeDocument/2006/relationships/hyperlink" Target="mailto:jinjicard@jim.titech.ac.jp" TargetMode="External"/><Relationship Id="rId33" Type="http://schemas.openxmlformats.org/officeDocument/2006/relationships/hyperlink" Target="mailto:jin.gak@jim.titech.ac.jp" TargetMode="External"/><Relationship Id="rId38" Type="http://schemas.openxmlformats.org/officeDocument/2006/relationships/hyperlink" Target="mailto:ytanji@jim.titech.ac.jp" TargetMode="External"/><Relationship Id="rId46" Type="http://schemas.openxmlformats.org/officeDocument/2006/relationships/hyperlink" Target="mailto:ytanji@jim.titech.ac.jp" TargetMode="External"/><Relationship Id="rId59" Type="http://schemas.openxmlformats.org/officeDocument/2006/relationships/hyperlink" Target="mailto:ytanji@jim.titech.ac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V51"/>
  <sheetViews>
    <sheetView tabSelected="1" view="pageBreakPreview" zoomScaleNormal="100" zoomScaleSheetLayoutView="100" workbookViewId="0">
      <pane ySplit="3" topLeftCell="A16" activePane="bottomLeft" state="frozen"/>
      <selection activeCell="AQ22" sqref="AQ22"/>
      <selection pane="bottomLeft" activeCell="M29" sqref="M29:W29"/>
    </sheetView>
  </sheetViews>
  <sheetFormatPr defaultColWidth="8.875" defaultRowHeight="13.5"/>
  <cols>
    <col min="1" max="2" width="1.375" style="25" customWidth="1"/>
    <col min="3" max="3" width="3.375" style="26" customWidth="1"/>
    <col min="4" max="31" width="3.125" style="25" customWidth="1"/>
    <col min="32" max="32" width="1.375" style="26" customWidth="1"/>
    <col min="33" max="33" width="3.125" style="25" customWidth="1"/>
    <col min="34" max="34" width="37.625" style="25" customWidth="1"/>
    <col min="35" max="35" width="25.5" style="25" hidden="1" customWidth="1"/>
    <col min="36" max="37" width="18.5" style="25" hidden="1" customWidth="1"/>
    <col min="38" max="49" width="3.125" style="25" customWidth="1"/>
    <col min="50" max="16384" width="8.875" style="25"/>
  </cols>
  <sheetData>
    <row r="1" spans="3:37" ht="6.75" customHeight="1" thickBot="1"/>
    <row r="2" spans="3:37" ht="31.5" customHeight="1" thickBot="1">
      <c r="C2" s="221" t="s">
        <v>22</v>
      </c>
      <c r="D2" s="221"/>
      <c r="E2" s="221"/>
      <c r="F2" s="221"/>
      <c r="G2" s="209" t="s">
        <v>106</v>
      </c>
      <c r="H2" s="210"/>
      <c r="I2" s="210"/>
      <c r="J2" s="210"/>
      <c r="K2" s="210"/>
      <c r="L2" s="210"/>
      <c r="M2" s="210"/>
      <c r="N2" s="210"/>
      <c r="O2" s="210"/>
      <c r="P2" s="210"/>
      <c r="Q2" s="211"/>
      <c r="S2" s="208" t="s">
        <v>23</v>
      </c>
      <c r="T2" s="208"/>
      <c r="U2" s="225"/>
      <c r="V2" s="226"/>
      <c r="W2" s="226"/>
      <c r="X2" s="227"/>
      <c r="Y2" s="90"/>
      <c r="Z2" s="228" t="s">
        <v>114</v>
      </c>
      <c r="AA2" s="229"/>
      <c r="AB2" s="230"/>
      <c r="AC2" s="212" t="s">
        <v>113</v>
      </c>
      <c r="AD2" s="212"/>
      <c r="AE2" s="212"/>
      <c r="AF2" s="212"/>
      <c r="AG2" s="212"/>
      <c r="AH2" s="212"/>
    </row>
    <row r="3" spans="3:37" ht="20.25" customHeight="1">
      <c r="E3" s="70" t="s">
        <v>76</v>
      </c>
      <c r="AH3" s="78"/>
    </row>
    <row r="4" spans="3:37" ht="2.25" customHeight="1">
      <c r="C4" s="35"/>
      <c r="D4" s="118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35"/>
      <c r="AH4" s="78"/>
    </row>
    <row r="5" spans="3:37" ht="18" customHeight="1">
      <c r="C5" s="35"/>
      <c r="D5" s="72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63"/>
      <c r="V5" s="63"/>
      <c r="W5" s="63"/>
      <c r="X5" s="87" t="s">
        <v>111</v>
      </c>
      <c r="Z5" s="88"/>
      <c r="AB5" s="88"/>
      <c r="AC5" s="88"/>
      <c r="AD5" s="88"/>
      <c r="AE5" s="89"/>
      <c r="AF5" s="89" t="s">
        <v>112</v>
      </c>
      <c r="AG5" s="73"/>
      <c r="AH5" s="78"/>
    </row>
    <row r="6" spans="3:37" ht="18.75" customHeight="1">
      <c r="C6" s="35"/>
      <c r="D6" s="120" t="str">
        <f>G2</f>
        <v>職員証再発行（更新）申請書 （非常勤職員）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35"/>
      <c r="AH6" s="78"/>
    </row>
    <row r="7" spans="3:37" ht="21.75" customHeight="1">
      <c r="C7" s="35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H7" s="71" t="s">
        <v>107</v>
      </c>
      <c r="AI7" t="s">
        <v>25</v>
      </c>
      <c r="AJ7" s="25" t="s">
        <v>47</v>
      </c>
    </row>
    <row r="8" spans="3:37" ht="14.25" customHeight="1">
      <c r="C8" s="35"/>
      <c r="D8" s="121" t="s">
        <v>110</v>
      </c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35"/>
      <c r="AH8" s="71" t="s">
        <v>116</v>
      </c>
      <c r="AI8" s="25" t="s">
        <v>24</v>
      </c>
      <c r="AJ8" s="25" t="s">
        <v>47</v>
      </c>
    </row>
    <row r="9" spans="3:37" ht="13.5" customHeight="1">
      <c r="C9" s="35"/>
      <c r="D9" s="118" t="str">
        <f>"申請日：　　"&amp;IF(U2="","",DATESTRING(U2))&amp;"   　　     "</f>
        <v xml:space="preserve">申請日：　　   　　     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37"/>
      <c r="AD9" s="37"/>
      <c r="AE9" s="37"/>
      <c r="AF9" s="35"/>
      <c r="AI9" s="25" t="s">
        <v>28</v>
      </c>
      <c r="AJ9" s="25" t="s">
        <v>48</v>
      </c>
    </row>
    <row r="10" spans="3:37">
      <c r="C10" s="35"/>
      <c r="D10" s="3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H10" s="25" t="s">
        <v>73</v>
      </c>
      <c r="AI10" s="25" t="s">
        <v>27</v>
      </c>
      <c r="AJ10" s="25" t="s">
        <v>48</v>
      </c>
    </row>
    <row r="11" spans="3:37">
      <c r="C11" s="35"/>
      <c r="D11" s="39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I11" s="25" t="s">
        <v>29</v>
      </c>
      <c r="AJ11" s="25" t="s">
        <v>49</v>
      </c>
    </row>
    <row r="12" spans="3:37">
      <c r="C12" s="35"/>
      <c r="D12" s="4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I12" s="25" t="s">
        <v>30</v>
      </c>
      <c r="AJ12" s="25" t="s">
        <v>49</v>
      </c>
    </row>
    <row r="13" spans="3:37">
      <c r="C13" s="35"/>
      <c r="D13" s="41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3:37">
      <c r="C14" s="35"/>
      <c r="D14" s="38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3:37"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I15" s="25" t="s">
        <v>36</v>
      </c>
      <c r="AJ15" s="25" t="str">
        <f>"（提出）職員証発行申請書 "&amp;IF(COUNTIF(G2,"*更新*"),"更新",TEXT(M24,"m/d")&amp;"採用")</f>
        <v>（提出）職員証発行申請書 更新</v>
      </c>
    </row>
    <row r="16" spans="3:37">
      <c r="C16" s="35"/>
      <c r="D16" s="123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35"/>
      <c r="AI16" s="25" t="s">
        <v>37</v>
      </c>
      <c r="AJ16" s="25" t="s">
        <v>52</v>
      </c>
      <c r="AK16" s="27"/>
    </row>
    <row r="17" spans="3:37">
      <c r="C17" s="35"/>
      <c r="D17" s="123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35"/>
      <c r="AI17" s="28" t="s">
        <v>38</v>
      </c>
      <c r="AJ17" s="28" t="str">
        <f>"メール提出(クリック)"</f>
        <v>メール提出(クリック)</v>
      </c>
      <c r="AK17" s="28"/>
    </row>
    <row r="18" spans="3:37">
      <c r="C18" s="35"/>
      <c r="D18" s="42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I18" s="30" t="s">
        <v>32</v>
      </c>
      <c r="AJ18" s="30" t="s">
        <v>31</v>
      </c>
      <c r="AK18" s="30" t="s">
        <v>33</v>
      </c>
    </row>
    <row r="19" spans="3:37">
      <c r="C19" s="35"/>
      <c r="D19" s="41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I19" s="30" t="s">
        <v>34</v>
      </c>
      <c r="AJ19" s="30" t="s">
        <v>35</v>
      </c>
      <c r="AK19" s="48" t="str">
        <f>IF(M25="","所属区分を入力してください",VLOOKUP(G2&amp;M25,申請書送付先!C2:D86,2,FALSE))</f>
        <v>所属区分を入力してください</v>
      </c>
    </row>
    <row r="20" spans="3:37" hidden="1">
      <c r="C20" s="35"/>
      <c r="D20" s="128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35"/>
    </row>
    <row r="21" spans="3:37" hidden="1">
      <c r="C21" s="35"/>
      <c r="D21" s="123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35"/>
    </row>
    <row r="22" spans="3:37" ht="23.25" customHeight="1">
      <c r="C22" s="35"/>
      <c r="D22" s="74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129" t="s">
        <v>78</v>
      </c>
      <c r="V22" s="130"/>
      <c r="W22" s="130"/>
      <c r="X22" s="130"/>
      <c r="Y22" s="130"/>
      <c r="Z22" s="174"/>
      <c r="AA22" s="175"/>
      <c r="AB22" s="175"/>
      <c r="AC22" s="175"/>
      <c r="AD22" s="175"/>
      <c r="AE22" s="176"/>
      <c r="AF22" s="35"/>
      <c r="AG22" s="75" t="str">
        <f>IF(Z22="プリント写真を提出","→写真を白色台紙に貼り付けの上，台紙に職員番号及び氏名を記入して提出","")</f>
        <v/>
      </c>
    </row>
    <row r="23" spans="3:37" ht="21" customHeight="1">
      <c r="D23" s="186" t="s">
        <v>11</v>
      </c>
      <c r="E23" s="187"/>
      <c r="F23" s="187"/>
      <c r="G23" s="187"/>
      <c r="H23" s="187"/>
      <c r="I23" s="187"/>
      <c r="J23" s="187"/>
      <c r="K23" s="187"/>
      <c r="L23" s="187"/>
      <c r="M23" s="144"/>
      <c r="N23" s="145"/>
      <c r="O23" s="145"/>
      <c r="P23" s="145"/>
      <c r="Q23" s="145"/>
      <c r="R23" s="145"/>
      <c r="S23" s="145"/>
      <c r="T23" s="146"/>
      <c r="U23" s="129" t="s">
        <v>7</v>
      </c>
      <c r="V23" s="130"/>
      <c r="W23" s="130"/>
      <c r="X23" s="130"/>
      <c r="Y23" s="130"/>
      <c r="Z23" s="152"/>
      <c r="AA23" s="150"/>
      <c r="AB23" s="150"/>
      <c r="AC23" s="150"/>
      <c r="AD23" s="150"/>
      <c r="AE23" s="151"/>
    </row>
    <row r="24" spans="3:37" ht="20.100000000000001" customHeight="1">
      <c r="D24" s="222" t="s">
        <v>79</v>
      </c>
      <c r="E24" s="223"/>
      <c r="F24" s="223"/>
      <c r="G24" s="223"/>
      <c r="H24" s="223"/>
      <c r="I24" s="223"/>
      <c r="J24" s="223"/>
      <c r="K24" s="223"/>
      <c r="L24" s="224"/>
      <c r="M24" s="189"/>
      <c r="N24" s="189"/>
      <c r="O24" s="189"/>
      <c r="P24" s="189"/>
      <c r="Q24" s="189"/>
      <c r="R24" s="189"/>
      <c r="S24" s="190"/>
      <c r="T24" s="191" t="s">
        <v>8</v>
      </c>
      <c r="U24" s="192"/>
      <c r="V24" s="193"/>
      <c r="W24" s="189"/>
      <c r="X24" s="189"/>
      <c r="Y24" s="189"/>
      <c r="Z24" s="189"/>
      <c r="AA24" s="189"/>
      <c r="AB24" s="189"/>
      <c r="AC24" s="189"/>
      <c r="AD24" s="189"/>
      <c r="AE24" s="194"/>
    </row>
    <row r="25" spans="3:37" ht="36.75" customHeight="1">
      <c r="D25" s="197" t="s">
        <v>63</v>
      </c>
      <c r="E25" s="198"/>
      <c r="F25" s="198"/>
      <c r="G25" s="198"/>
      <c r="H25" s="198"/>
      <c r="I25" s="198"/>
      <c r="J25" s="198"/>
      <c r="K25" s="198"/>
      <c r="L25" s="198"/>
      <c r="M25" s="199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1"/>
      <c r="Z25" s="51"/>
      <c r="AA25" s="51"/>
      <c r="AB25" s="51"/>
      <c r="AC25" s="51"/>
      <c r="AD25" s="51"/>
      <c r="AE25" s="52"/>
    </row>
    <row r="26" spans="3:37" ht="33.75" hidden="1" customHeight="1">
      <c r="D26" s="183" t="s">
        <v>66</v>
      </c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5"/>
      <c r="R26" s="177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9"/>
    </row>
    <row r="27" spans="3:37" ht="20.100000000000001" customHeight="1">
      <c r="D27" s="183" t="s">
        <v>65</v>
      </c>
      <c r="E27" s="184"/>
      <c r="F27" s="184"/>
      <c r="G27" s="184"/>
      <c r="H27" s="184"/>
      <c r="I27" s="184"/>
      <c r="J27" s="184"/>
      <c r="K27" s="184"/>
      <c r="L27" s="184"/>
      <c r="M27" s="202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4"/>
      <c r="AI27" s="31" t="s">
        <v>42</v>
      </c>
    </row>
    <row r="28" spans="3:37" ht="20.100000000000001" customHeight="1">
      <c r="D28" s="183" t="s">
        <v>64</v>
      </c>
      <c r="E28" s="184"/>
      <c r="F28" s="184"/>
      <c r="G28" s="184"/>
      <c r="H28" s="184"/>
      <c r="I28" s="184"/>
      <c r="J28" s="184"/>
      <c r="K28" s="184"/>
      <c r="L28" s="184"/>
      <c r="M28" s="202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4"/>
      <c r="AI28" s="30" t="s">
        <v>39</v>
      </c>
    </row>
    <row r="29" spans="3:37" ht="21" customHeight="1">
      <c r="D29" s="195" t="s">
        <v>72</v>
      </c>
      <c r="E29" s="196"/>
      <c r="F29" s="196"/>
      <c r="G29" s="196"/>
      <c r="H29" s="196"/>
      <c r="I29" s="196"/>
      <c r="J29" s="196"/>
      <c r="K29" s="196"/>
      <c r="L29" s="196"/>
      <c r="M29" s="218"/>
      <c r="N29" s="219"/>
      <c r="O29" s="219"/>
      <c r="P29" s="219"/>
      <c r="Q29" s="219"/>
      <c r="R29" s="219"/>
      <c r="S29" s="219"/>
      <c r="T29" s="219"/>
      <c r="U29" s="219"/>
      <c r="V29" s="219"/>
      <c r="W29" s="220"/>
      <c r="X29" s="213" t="s">
        <v>77</v>
      </c>
      <c r="Y29" s="214"/>
      <c r="Z29" s="214"/>
      <c r="AA29" s="214"/>
      <c r="AB29" s="215"/>
      <c r="AC29" s="216"/>
      <c r="AD29" s="216"/>
      <c r="AE29" s="217"/>
      <c r="AI29" s="30" t="s">
        <v>40</v>
      </c>
    </row>
    <row r="30" spans="3:37" ht="20.100000000000001" customHeight="1">
      <c r="D30" s="205" t="s">
        <v>74</v>
      </c>
      <c r="E30" s="206"/>
      <c r="F30" s="206"/>
      <c r="G30" s="206"/>
      <c r="H30" s="206"/>
      <c r="I30" s="206"/>
      <c r="J30" s="206"/>
      <c r="K30" s="206"/>
      <c r="L30" s="206"/>
      <c r="M30" s="207"/>
      <c r="N30" s="189"/>
      <c r="O30" s="189"/>
      <c r="P30" s="189"/>
      <c r="Q30" s="189"/>
      <c r="R30" s="189"/>
      <c r="S30" s="189"/>
      <c r="T30" s="189"/>
      <c r="U30" s="189"/>
      <c r="V30" s="189"/>
      <c r="W30" s="194"/>
      <c r="X30" s="188" t="s">
        <v>6</v>
      </c>
      <c r="Y30" s="135"/>
      <c r="Z30" s="135"/>
      <c r="AA30" s="135"/>
      <c r="AB30" s="202"/>
      <c r="AC30" s="203"/>
      <c r="AD30" s="203"/>
      <c r="AE30" s="204"/>
      <c r="AH30" s="25" t="s">
        <v>124</v>
      </c>
      <c r="AI30" s="30" t="s">
        <v>53</v>
      </c>
    </row>
    <row r="31" spans="3:37" ht="27.6" customHeight="1">
      <c r="C31" s="231" t="s">
        <v>117</v>
      </c>
      <c r="D31" s="147" t="s">
        <v>119</v>
      </c>
      <c r="E31" s="148"/>
      <c r="F31" s="148"/>
      <c r="G31" s="148"/>
      <c r="H31" s="148"/>
      <c r="I31" s="148"/>
      <c r="J31" s="148"/>
      <c r="K31" s="148"/>
      <c r="L31" s="149"/>
      <c r="M31" s="159" t="s">
        <v>0</v>
      </c>
      <c r="N31" s="160"/>
      <c r="O31" s="180"/>
      <c r="P31" s="181"/>
      <c r="Q31" s="181"/>
      <c r="R31" s="181"/>
      <c r="S31" s="181"/>
      <c r="T31" s="181"/>
      <c r="U31" s="181"/>
      <c r="V31" s="182"/>
      <c r="W31" s="159" t="s">
        <v>1</v>
      </c>
      <c r="X31" s="173"/>
      <c r="Y31" s="181"/>
      <c r="Z31" s="181"/>
      <c r="AA31" s="181"/>
      <c r="AB31" s="181"/>
      <c r="AC31" s="181"/>
      <c r="AD31" s="181"/>
      <c r="AE31" s="182"/>
      <c r="AG31" s="25" t="s">
        <v>125</v>
      </c>
      <c r="AH31" s="93" t="str">
        <f>IF(M34="",O31&amp;"　"&amp;Y31,"")</f>
        <v>　</v>
      </c>
      <c r="AI31" s="30" t="s">
        <v>41</v>
      </c>
    </row>
    <row r="32" spans="3:37" ht="25.35" customHeight="1">
      <c r="C32" s="232"/>
      <c r="D32" s="147" t="s">
        <v>9</v>
      </c>
      <c r="E32" s="148"/>
      <c r="F32" s="148"/>
      <c r="G32" s="148"/>
      <c r="H32" s="148"/>
      <c r="I32" s="148"/>
      <c r="J32" s="148"/>
      <c r="K32" s="148"/>
      <c r="L32" s="149"/>
      <c r="M32" s="159" t="s">
        <v>0</v>
      </c>
      <c r="N32" s="160"/>
      <c r="O32" s="180"/>
      <c r="P32" s="181"/>
      <c r="Q32" s="181"/>
      <c r="R32" s="181"/>
      <c r="S32" s="181"/>
      <c r="T32" s="181"/>
      <c r="U32" s="181"/>
      <c r="V32" s="182"/>
      <c r="W32" s="159" t="s">
        <v>1</v>
      </c>
      <c r="X32" s="173"/>
      <c r="Y32" s="181"/>
      <c r="Z32" s="181"/>
      <c r="AA32" s="181"/>
      <c r="AB32" s="181"/>
      <c r="AC32" s="181"/>
      <c r="AD32" s="181"/>
      <c r="AE32" s="182"/>
      <c r="AH32" s="94" t="s">
        <v>126</v>
      </c>
      <c r="AI32" s="30" t="s">
        <v>43</v>
      </c>
    </row>
    <row r="33" spans="3:48" ht="25.35" customHeight="1">
      <c r="C33" s="233"/>
      <c r="D33" s="156" t="s">
        <v>120</v>
      </c>
      <c r="E33" s="157"/>
      <c r="F33" s="157"/>
      <c r="G33" s="157"/>
      <c r="H33" s="157"/>
      <c r="I33" s="157"/>
      <c r="J33" s="157"/>
      <c r="K33" s="157"/>
      <c r="L33" s="158"/>
      <c r="M33" s="159" t="s">
        <v>0</v>
      </c>
      <c r="N33" s="160"/>
      <c r="O33" s="144"/>
      <c r="P33" s="145"/>
      <c r="Q33" s="145"/>
      <c r="R33" s="145"/>
      <c r="S33" s="145"/>
      <c r="T33" s="145"/>
      <c r="U33" s="145"/>
      <c r="V33" s="146"/>
      <c r="W33" s="159" t="s">
        <v>1</v>
      </c>
      <c r="X33" s="173"/>
      <c r="Y33" s="145"/>
      <c r="Z33" s="145"/>
      <c r="AA33" s="145"/>
      <c r="AB33" s="145"/>
      <c r="AC33" s="145"/>
      <c r="AD33" s="145"/>
      <c r="AE33" s="146"/>
      <c r="AG33" s="33" t="s">
        <v>20</v>
      </c>
      <c r="AH33" s="93" t="str">
        <f>UPPER(IF(M34="",O33&amp;"　"&amp;Y33,""))</f>
        <v>　</v>
      </c>
      <c r="AI33" s="30" t="s">
        <v>45</v>
      </c>
    </row>
    <row r="34" spans="3:48" ht="27.75" customHeight="1">
      <c r="C34" s="231" t="s">
        <v>118</v>
      </c>
      <c r="D34" s="161" t="s">
        <v>121</v>
      </c>
      <c r="E34" s="162"/>
      <c r="F34" s="162"/>
      <c r="G34" s="162"/>
      <c r="H34" s="162"/>
      <c r="I34" s="162"/>
      <c r="J34" s="162"/>
      <c r="K34" s="162"/>
      <c r="L34" s="163"/>
      <c r="M34" s="131"/>
      <c r="N34" s="132"/>
      <c r="O34" s="132"/>
      <c r="P34" s="132"/>
      <c r="Q34" s="132"/>
      <c r="R34" s="132"/>
      <c r="S34" s="133"/>
      <c r="T34" s="241"/>
      <c r="U34" s="132"/>
      <c r="V34" s="132"/>
      <c r="W34" s="132"/>
      <c r="X34" s="132"/>
      <c r="Y34" s="132"/>
      <c r="Z34" s="242"/>
      <c r="AA34" s="132"/>
      <c r="AB34" s="132"/>
      <c r="AC34" s="132"/>
      <c r="AD34" s="132"/>
      <c r="AE34" s="165"/>
      <c r="AI34" s="30" t="s">
        <v>44</v>
      </c>
    </row>
    <row r="35" spans="3:48" ht="13.5" customHeight="1">
      <c r="C35" s="232"/>
      <c r="D35" s="161"/>
      <c r="E35" s="162"/>
      <c r="F35" s="162"/>
      <c r="G35" s="162"/>
      <c r="H35" s="162"/>
      <c r="I35" s="162"/>
      <c r="J35" s="162"/>
      <c r="K35" s="162"/>
      <c r="L35" s="163"/>
      <c r="M35" s="134" t="s">
        <v>10</v>
      </c>
      <c r="N35" s="135"/>
      <c r="O35" s="135"/>
      <c r="P35" s="135"/>
      <c r="Q35" s="135"/>
      <c r="R35" s="135"/>
      <c r="S35" s="136"/>
      <c r="T35" s="243" t="s">
        <v>2</v>
      </c>
      <c r="U35" s="244"/>
      <c r="V35" s="244"/>
      <c r="W35" s="244"/>
      <c r="X35" s="244"/>
      <c r="Y35" s="244"/>
      <c r="Z35" s="245"/>
      <c r="AA35" s="135" t="s">
        <v>3</v>
      </c>
      <c r="AB35" s="135"/>
      <c r="AC35" s="135"/>
      <c r="AD35" s="135"/>
      <c r="AE35" s="166"/>
      <c r="AI35" s="30" t="s">
        <v>46</v>
      </c>
    </row>
    <row r="36" spans="3:48" ht="22.5" customHeight="1">
      <c r="C36" s="232"/>
      <c r="D36" s="147" t="s">
        <v>122</v>
      </c>
      <c r="E36" s="148"/>
      <c r="F36" s="148"/>
      <c r="G36" s="148"/>
      <c r="H36" s="148"/>
      <c r="I36" s="148"/>
      <c r="J36" s="148"/>
      <c r="K36" s="148"/>
      <c r="L36" s="149"/>
      <c r="M36" s="152"/>
      <c r="N36" s="150"/>
      <c r="O36" s="150"/>
      <c r="P36" s="150"/>
      <c r="Q36" s="150"/>
      <c r="R36" s="150"/>
      <c r="S36" s="153"/>
      <c r="T36" s="154"/>
      <c r="U36" s="150"/>
      <c r="V36" s="150"/>
      <c r="W36" s="150"/>
      <c r="X36" s="150"/>
      <c r="Y36" s="150"/>
      <c r="Z36" s="155"/>
      <c r="AA36" s="150"/>
      <c r="AB36" s="150"/>
      <c r="AC36" s="150"/>
      <c r="AD36" s="150"/>
      <c r="AE36" s="151"/>
    </row>
    <row r="37" spans="3:48" ht="17.45" customHeight="1">
      <c r="C37" s="232"/>
      <c r="D37" s="167" t="s">
        <v>123</v>
      </c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9"/>
      <c r="AH37" s="32"/>
    </row>
    <row r="38" spans="3:48" ht="24.75" customHeight="1" thickBot="1">
      <c r="C38" s="232"/>
      <c r="D38" s="167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9"/>
      <c r="AH38" s="43" t="s">
        <v>21</v>
      </c>
    </row>
    <row r="39" spans="3:48" ht="32.1" customHeight="1" thickBot="1">
      <c r="C39" s="233"/>
      <c r="D39" s="66"/>
      <c r="E39" s="67"/>
      <c r="F39" s="68"/>
      <c r="G39" s="67"/>
      <c r="H39" s="234"/>
      <c r="I39" s="234"/>
      <c r="J39" s="234"/>
      <c r="K39" s="234" t="s">
        <v>75</v>
      </c>
      <c r="L39" s="234"/>
      <c r="M39" s="235"/>
      <c r="N39" s="236" t="str">
        <f>IF(LEN(U39)&lt;3,"",(IF(LEN(U39)&gt;22,"文字数オーバーです",LEN(U39))))</f>
        <v/>
      </c>
      <c r="O39" s="236"/>
      <c r="P39" s="236"/>
      <c r="Q39" s="236"/>
      <c r="R39" s="236"/>
      <c r="S39" s="237"/>
      <c r="T39" s="69"/>
      <c r="U39" s="238" t="str">
        <f>IF(T34="",M34&amp;" "&amp;AA34,M34&amp;" "&amp;T34&amp;" "&amp;AA34)</f>
        <v xml:space="preserve"> </v>
      </c>
      <c r="V39" s="239"/>
      <c r="W39" s="239"/>
      <c r="X39" s="239"/>
      <c r="Y39" s="239"/>
      <c r="Z39" s="239"/>
      <c r="AA39" s="239"/>
      <c r="AB39" s="239"/>
      <c r="AC39" s="239"/>
      <c r="AD39" s="239"/>
      <c r="AE39" s="240"/>
      <c r="AG39" s="33" t="s">
        <v>20</v>
      </c>
      <c r="AH39" s="92" t="str">
        <f>UPPER(IF(M34="","",IF(N39="文字数オーバーです","文字数オーバー",U39)))</f>
        <v/>
      </c>
    </row>
    <row r="40" spans="3:48" s="34" customFormat="1" ht="7.5" customHeight="1">
      <c r="C40" s="44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4"/>
    </row>
    <row r="41" spans="3:48" s="26" customFormat="1" ht="3" customHeight="1">
      <c r="C41" s="35"/>
      <c r="D41" s="138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35"/>
    </row>
    <row r="42" spans="3:48" s="26" customFormat="1">
      <c r="C42" s="63"/>
      <c r="D42" s="140" t="s">
        <v>4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63"/>
      <c r="AR42" s="91"/>
      <c r="AS42" s="91"/>
      <c r="AT42" s="91"/>
      <c r="AU42" s="91"/>
      <c r="AV42" s="91"/>
    </row>
    <row r="43" spans="3:48" s="26" customFormat="1" ht="13.5" customHeight="1">
      <c r="C43" s="63"/>
      <c r="D43" s="142" t="s">
        <v>115</v>
      </c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63"/>
      <c r="AR43" s="91"/>
      <c r="AS43" s="91"/>
      <c r="AT43" s="91"/>
      <c r="AU43" s="91"/>
      <c r="AV43" s="91"/>
    </row>
    <row r="44" spans="3:48" s="26" customFormat="1">
      <c r="C44" s="6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63"/>
      <c r="AR44" s="91"/>
      <c r="AS44" s="91"/>
      <c r="AT44" s="91"/>
      <c r="AU44" s="91"/>
      <c r="AV44" s="91"/>
    </row>
    <row r="45" spans="3:48" s="26" customFormat="1">
      <c r="C45" s="35"/>
      <c r="D45" s="47" t="s">
        <v>5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</row>
    <row r="46" spans="3:48" ht="52.5" customHeight="1">
      <c r="D46" s="137" t="s">
        <v>80</v>
      </c>
      <c r="E46" s="137"/>
      <c r="F46" s="137"/>
      <c r="G46" s="137"/>
      <c r="H46" s="137"/>
      <c r="I46" s="170" t="s">
        <v>141</v>
      </c>
      <c r="J46" s="170"/>
      <c r="K46" s="170"/>
      <c r="L46" s="170"/>
      <c r="M46" s="170"/>
      <c r="N46" s="170"/>
      <c r="O46" s="171" t="s">
        <v>71</v>
      </c>
      <c r="P46" s="172"/>
      <c r="Q46" s="172"/>
      <c r="R46" s="172"/>
      <c r="S46" s="172"/>
      <c r="T46" s="172"/>
      <c r="U46" s="172"/>
      <c r="V46" s="172"/>
      <c r="W46" s="172"/>
      <c r="X46" s="172"/>
      <c r="Y46" s="164"/>
      <c r="Z46" s="164"/>
      <c r="AA46" s="164"/>
      <c r="AB46" s="164"/>
      <c r="AC46" s="164"/>
      <c r="AD46" s="164"/>
      <c r="AE46" s="164"/>
    </row>
    <row r="47" spans="3:48" s="26" customFormat="1" ht="7.5" customHeight="1">
      <c r="D47" s="29"/>
    </row>
    <row r="48" spans="3:48" ht="26.25" customHeight="1">
      <c r="D48" s="124" t="s">
        <v>26</v>
      </c>
      <c r="E48" s="124"/>
      <c r="F48" s="124"/>
      <c r="G48" s="124"/>
      <c r="H48" s="125"/>
      <c r="I48" s="125"/>
      <c r="J48" s="125"/>
      <c r="K48" s="125"/>
      <c r="L48" s="125"/>
      <c r="M48" s="126" t="str">
        <f>IF(H48="改姓","改正後ローマ字",IF(H48="その他","「その他」の場合",""))</f>
        <v/>
      </c>
      <c r="N48" s="126"/>
      <c r="O48" s="126"/>
      <c r="P48" s="126"/>
      <c r="Q48" s="126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</row>
    <row r="49" spans="4:31" s="26" customFormat="1" ht="25.5" customHeight="1">
      <c r="D49" s="112" t="s">
        <v>67</v>
      </c>
      <c r="E49" s="113"/>
      <c r="F49" s="113"/>
      <c r="G49" s="113"/>
      <c r="H49" s="113"/>
      <c r="I49" s="114"/>
      <c r="J49" s="115"/>
      <c r="K49" s="116"/>
      <c r="L49" s="116"/>
      <c r="M49" s="116"/>
      <c r="N49" s="116"/>
      <c r="O49" s="116"/>
      <c r="P49" s="116"/>
      <c r="Q49" s="116"/>
      <c r="R49" s="117"/>
    </row>
    <row r="50" spans="4:31" ht="7.5" customHeight="1"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4:31">
      <c r="D51" s="29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</sheetData>
  <sheetProtection selectLockedCells="1"/>
  <mergeCells count="86">
    <mergeCell ref="W32:X32"/>
    <mergeCell ref="H39:J39"/>
    <mergeCell ref="K39:M39"/>
    <mergeCell ref="N39:S39"/>
    <mergeCell ref="U39:AE39"/>
    <mergeCell ref="T34:Z34"/>
    <mergeCell ref="T35:Z35"/>
    <mergeCell ref="Y32:AE32"/>
    <mergeCell ref="C31:C33"/>
    <mergeCell ref="C34:C39"/>
    <mergeCell ref="D31:L31"/>
    <mergeCell ref="M31:N31"/>
    <mergeCell ref="O32:V32"/>
    <mergeCell ref="S2:T2"/>
    <mergeCell ref="G2:Q2"/>
    <mergeCell ref="D21:AE21"/>
    <mergeCell ref="AC2:AH2"/>
    <mergeCell ref="X29:AA29"/>
    <mergeCell ref="AB29:AE29"/>
    <mergeCell ref="D28:L28"/>
    <mergeCell ref="M28:AE28"/>
    <mergeCell ref="M29:W29"/>
    <mergeCell ref="C2:F2"/>
    <mergeCell ref="D24:L24"/>
    <mergeCell ref="D27:L27"/>
    <mergeCell ref="M27:AE27"/>
    <mergeCell ref="U2:X2"/>
    <mergeCell ref="Z2:AB2"/>
    <mergeCell ref="X30:AA30"/>
    <mergeCell ref="M24:S24"/>
    <mergeCell ref="T24:V24"/>
    <mergeCell ref="W24:AE24"/>
    <mergeCell ref="D29:L29"/>
    <mergeCell ref="D25:L25"/>
    <mergeCell ref="M25:Y25"/>
    <mergeCell ref="AB30:AE30"/>
    <mergeCell ref="D30:L30"/>
    <mergeCell ref="M30:W30"/>
    <mergeCell ref="I46:N46"/>
    <mergeCell ref="O46:X46"/>
    <mergeCell ref="W33:X33"/>
    <mergeCell ref="Y33:AE33"/>
    <mergeCell ref="Z22:AE22"/>
    <mergeCell ref="R26:AE26"/>
    <mergeCell ref="O31:V31"/>
    <mergeCell ref="W31:X31"/>
    <mergeCell ref="Y31:AE31"/>
    <mergeCell ref="D26:Q26"/>
    <mergeCell ref="D23:L23"/>
    <mergeCell ref="M23:T23"/>
    <mergeCell ref="U23:Y23"/>
    <mergeCell ref="Z23:AE23"/>
    <mergeCell ref="D32:L32"/>
    <mergeCell ref="M32:N32"/>
    <mergeCell ref="D46:H46"/>
    <mergeCell ref="D41:AE41"/>
    <mergeCell ref="D42:AE42"/>
    <mergeCell ref="D43:AE44"/>
    <mergeCell ref="O33:V33"/>
    <mergeCell ref="D36:L36"/>
    <mergeCell ref="AA36:AE36"/>
    <mergeCell ref="M36:S36"/>
    <mergeCell ref="T36:Z36"/>
    <mergeCell ref="D33:L33"/>
    <mergeCell ref="M33:N33"/>
    <mergeCell ref="D34:L35"/>
    <mergeCell ref="Y46:AE46"/>
    <mergeCell ref="AA34:AE34"/>
    <mergeCell ref="AA35:AE35"/>
    <mergeCell ref="D37:AE38"/>
    <mergeCell ref="D49:I49"/>
    <mergeCell ref="J49:R49"/>
    <mergeCell ref="D4:AE4"/>
    <mergeCell ref="D6:AE6"/>
    <mergeCell ref="D8:AE8"/>
    <mergeCell ref="D16:AE16"/>
    <mergeCell ref="D9:AB9"/>
    <mergeCell ref="D48:G48"/>
    <mergeCell ref="H48:L48"/>
    <mergeCell ref="M48:Q48"/>
    <mergeCell ref="R48:AE48"/>
    <mergeCell ref="D17:AE17"/>
    <mergeCell ref="D20:AE20"/>
    <mergeCell ref="U22:Y22"/>
    <mergeCell ref="M34:S34"/>
    <mergeCell ref="M35:S35"/>
  </mergeCells>
  <phoneticPr fontId="30"/>
  <conditionalFormatting sqref="D39:G39 N39">
    <cfRule type="expression" dxfId="48" priority="49">
      <formula>$M$34=""</formula>
    </cfRule>
  </conditionalFormatting>
  <conditionalFormatting sqref="W24:AE24">
    <cfRule type="expression" dxfId="47" priority="45">
      <formula>$G$2="職員証発行申請書（常勤職員）"</formula>
    </cfRule>
  </conditionalFormatting>
  <conditionalFormatting sqref="D48:Q48">
    <cfRule type="expression" dxfId="46" priority="11">
      <formula>$G$2="職員証発行申請書（常勤職員）"</formula>
    </cfRule>
    <cfRule type="expression" dxfId="45" priority="42">
      <formula>$G$2="職員証発行申請書（非常勤職員）"</formula>
    </cfRule>
  </conditionalFormatting>
  <conditionalFormatting sqref="R26:AE26">
    <cfRule type="expression" dxfId="44" priority="30">
      <formula>$R$26&lt;&gt;""</formula>
    </cfRule>
    <cfRule type="expression" dxfId="43" priority="31">
      <formula>LEFT($M$25,3)="その他"</formula>
    </cfRule>
  </conditionalFormatting>
  <conditionalFormatting sqref="W24 M23:T23 Z23:AE23 M24:S24 M27:AE28 M30:W30 O31:V33 Y31:AE33 M29 AB30:AE30 AB29">
    <cfRule type="containsBlanks" dxfId="42" priority="47">
      <formula>LEN(TRIM(M23))=0</formula>
    </cfRule>
  </conditionalFormatting>
  <conditionalFormatting sqref="T39:U39">
    <cfRule type="expression" dxfId="41" priority="28">
      <formula>$M$34=""</formula>
    </cfRule>
  </conditionalFormatting>
  <conditionalFormatting sqref="H39">
    <cfRule type="expression" dxfId="40" priority="27">
      <formula>$M$34=""</formula>
    </cfRule>
  </conditionalFormatting>
  <conditionalFormatting sqref="K39">
    <cfRule type="expression" dxfId="39" priority="26">
      <formula>$M$34=""</formula>
    </cfRule>
  </conditionalFormatting>
  <conditionalFormatting sqref="N39:S39">
    <cfRule type="cellIs" dxfId="38" priority="25" operator="equal">
      <formula>"文字数オーバーです"</formula>
    </cfRule>
  </conditionalFormatting>
  <conditionalFormatting sqref="T36:Z36">
    <cfRule type="notContainsBlanks" dxfId="37" priority="4">
      <formula>LEN(TRIM(T36))&gt;0</formula>
    </cfRule>
    <cfRule type="expression" dxfId="36" priority="24">
      <formula>$T$34&lt;&gt;""</formula>
    </cfRule>
  </conditionalFormatting>
  <conditionalFormatting sqref="I46">
    <cfRule type="containsBlanks" dxfId="35" priority="22">
      <formula>LEN(TRIM(I46))=0</formula>
    </cfRule>
  </conditionalFormatting>
  <conditionalFormatting sqref="Y46:AE46">
    <cfRule type="expression" dxfId="34" priority="15">
      <formula>$Y$46&lt;&gt;""</formula>
    </cfRule>
    <cfRule type="expression" dxfId="33" priority="16">
      <formula>$Y$46&lt;&gt;""</formula>
    </cfRule>
    <cfRule type="expression" dxfId="32" priority="17">
      <formula>IF($I$46&lt;&gt;"",IF($I$46="新規(以前の発行無し)",FALSE,IF($I$46="前回と同じ番号(更新発行)",FALSE,TRUE)),TRUE)</formula>
    </cfRule>
  </conditionalFormatting>
  <conditionalFormatting sqref="R48:AE48">
    <cfRule type="expression" dxfId="31" priority="12">
      <formula>$G$2="アクセスカード発行申請書"</formula>
    </cfRule>
  </conditionalFormatting>
  <conditionalFormatting sqref="R48:AE48">
    <cfRule type="expression" dxfId="30" priority="13">
      <formula>$R$48&lt;&gt;""</formula>
    </cfRule>
    <cfRule type="expression" dxfId="29" priority="14">
      <formula>$M$48&lt;&gt;""</formula>
    </cfRule>
  </conditionalFormatting>
  <conditionalFormatting sqref="H48:L48 J49">
    <cfRule type="containsBlanks" dxfId="28" priority="46">
      <formula>LEN(TRIM(H48))=0</formula>
    </cfRule>
  </conditionalFormatting>
  <conditionalFormatting sqref="D49:AE49">
    <cfRule type="expression" dxfId="27" priority="38">
      <formula>$G$2="職員証発行申請書（常勤職員）"</formula>
    </cfRule>
    <cfRule type="expression" dxfId="26" priority="39">
      <formula>$G$2="職員証発行申請書（非常勤職員）"</formula>
    </cfRule>
  </conditionalFormatting>
  <conditionalFormatting sqref="Z22:AE22">
    <cfRule type="containsBlanks" dxfId="25" priority="8">
      <formula>LEN(TRIM(Z22))=0</formula>
    </cfRule>
  </conditionalFormatting>
  <conditionalFormatting sqref="AA34 M36 AA36">
    <cfRule type="expression" dxfId="24" priority="44">
      <formula>$M$34&lt;&gt;""</formula>
    </cfRule>
  </conditionalFormatting>
  <conditionalFormatting sqref="AA34:AE34 AA36:AE36 M36:S36">
    <cfRule type="notContainsBlanks" dxfId="23" priority="29">
      <formula>LEN(TRIM(M34))&gt;0</formula>
    </cfRule>
  </conditionalFormatting>
  <conditionalFormatting sqref="D49:S49 D24:AE24">
    <cfRule type="expression" dxfId="22" priority="5">
      <formula>$G$2="職員証再発行（更新）申請書（常勤職員）"</formula>
    </cfRule>
  </conditionalFormatting>
  <conditionalFormatting sqref="M25">
    <cfRule type="containsBlanks" dxfId="21" priority="3">
      <formula>LEN(TRIM(M25))=0</formula>
    </cfRule>
  </conditionalFormatting>
  <conditionalFormatting sqref="D37:AE38">
    <cfRule type="expression" dxfId="20" priority="2">
      <formula>$M$34=""</formula>
    </cfRule>
  </conditionalFormatting>
  <conditionalFormatting sqref="D37:AE38">
    <cfRule type="expression" dxfId="19" priority="1">
      <formula>$M$34&lt;&gt;""</formula>
    </cfRule>
  </conditionalFormatting>
  <dataValidations count="8">
    <dataValidation type="list" allowBlank="1" showInputMessage="1" sqref="AB30:AE30" xr:uid="{00000000-0002-0000-0000-000000000000}">
      <formula1>"男,女, ,"</formula1>
    </dataValidation>
    <dataValidation type="list" allowBlank="1" showInputMessage="1" sqref="Z23:AE23" xr:uid="{00000000-0002-0000-0000-000001000000}">
      <formula1>"大岡山,すずかけ台,(田町)※"</formula1>
    </dataValidation>
    <dataValidation type="list" allowBlank="1" showInputMessage="1" showErrorMessage="1" sqref="H48:L48" xr:uid="{00000000-0002-0000-0000-000002000000}">
      <formula1>"紛失,破損,職員証有効期限延長等,改姓,その他"</formula1>
    </dataValidation>
    <dataValidation type="list" allowBlank="1" showInputMessage="1" sqref="G2:Q2" xr:uid="{00000000-0002-0000-0000-000003000000}">
      <formula1>$AI$7:$AI$10</formula1>
    </dataValidation>
    <dataValidation type="list" allowBlank="1" showInputMessage="1" showErrorMessage="1" sqref="I46:N46" xr:uid="{00000000-0002-0000-0000-000004000000}">
      <formula1>"前回と同じ番号(更新発行),新規(以前の発行無し),学生証,職員証,アクセスカード,紛失"</formula1>
    </dataValidation>
    <dataValidation type="list" allowBlank="1" showInputMessage="1" sqref="Z22:AE22" xr:uid="{00000000-0002-0000-0000-000005000000}">
      <formula1>"メール添付で提出,プリント写真を提出,現在の写真使用(更新発行のみ選択可)"</formula1>
    </dataValidation>
    <dataValidation allowBlank="1" showInputMessage="1" prompt="所属学院名，部名等をご入力ください。" sqref="M25:Y25" xr:uid="{9512E02F-4C61-4F63-BDE6-18C98B642E78}"/>
    <dataValidation allowBlank="1" showInputMessage="1" showErrorMessage="1" prompt="所属学院名，部名等をご入力ください。" sqref="D25:L25" xr:uid="{F211F120-44B1-42AD-A3E1-D8BD9FD15B5F}"/>
  </dataValidations>
  <hyperlinks>
    <hyperlink ref="AK19" r:id="rId1" display="jinjicard@jim.titech.ac.jp" xr:uid="{00000000-0004-0000-0000-000000000000}"/>
    <hyperlink ref="Z2:AB2" r:id="rId2" display="https://www.jinjika.jim.titech.ac.jp/jin.kik/iccard/ISCT/iccard_submission.html" xr:uid="{D2A2BB32-2DF2-4D70-9F79-6A634B34E613}"/>
  </hyperlinks>
  <pageMargins left="0.75" right="0.75" top="1" bottom="0.5" header="0.5" footer="0.31"/>
  <pageSetup paperSize="9" scale="94" fitToHeight="0" orientation="portrait" r:id="rId3"/>
  <drawing r:id="rId4"/>
  <legacy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view="pageBreakPreview" zoomScale="70" zoomScaleNormal="85" zoomScaleSheetLayoutView="70" zoomScalePageLayoutView="85" workbookViewId="0">
      <selection activeCell="B71" sqref="B71"/>
    </sheetView>
  </sheetViews>
  <sheetFormatPr defaultColWidth="8.875" defaultRowHeight="13.5"/>
  <cols>
    <col min="1" max="1" width="36.125" customWidth="1"/>
    <col min="2" max="2" width="31.875" customWidth="1"/>
    <col min="3" max="3" width="80.125" customWidth="1"/>
    <col min="4" max="4" width="24" customWidth="1"/>
    <col min="7" max="7" width="6.5" customWidth="1"/>
  </cols>
  <sheetData>
    <row r="1" spans="1:7" ht="31.5" customHeight="1">
      <c r="A1" s="65" t="s">
        <v>70</v>
      </c>
      <c r="B1" s="63"/>
      <c r="C1" s="63"/>
      <c r="D1" s="63"/>
      <c r="E1" s="63"/>
      <c r="F1" s="63"/>
      <c r="G1" s="63"/>
    </row>
    <row r="2" spans="1:7">
      <c r="A2" s="53" t="s">
        <v>68</v>
      </c>
      <c r="B2" s="50" t="s">
        <v>62</v>
      </c>
      <c r="C2" s="50" t="s">
        <v>62</v>
      </c>
      <c r="D2" s="50" t="s">
        <v>32</v>
      </c>
      <c r="E2" s="63"/>
      <c r="F2" s="63"/>
      <c r="G2" s="63"/>
    </row>
    <row r="3" spans="1:7">
      <c r="A3" s="61" t="s">
        <v>25</v>
      </c>
      <c r="B3" s="49" t="s">
        <v>54</v>
      </c>
      <c r="C3" s="49" t="str">
        <f t="shared" ref="C3:C66" si="0">A3&amp;B3</f>
        <v>職員証発行申請書（常勤職員）理学院</v>
      </c>
      <c r="D3" s="81" t="s">
        <v>91</v>
      </c>
      <c r="E3" s="63"/>
      <c r="F3" s="63"/>
      <c r="G3" s="63"/>
    </row>
    <row r="4" spans="1:7">
      <c r="A4" s="57" t="s">
        <v>25</v>
      </c>
      <c r="B4" s="49" t="s">
        <v>55</v>
      </c>
      <c r="C4" s="49" t="str">
        <f t="shared" si="0"/>
        <v>職員証発行申請書（常勤職員）工学院</v>
      </c>
      <c r="D4" s="81" t="s">
        <v>91</v>
      </c>
      <c r="E4" s="63"/>
      <c r="F4" s="63"/>
      <c r="G4" s="63"/>
    </row>
    <row r="5" spans="1:7">
      <c r="A5" s="57" t="s">
        <v>25</v>
      </c>
      <c r="B5" s="49" t="s">
        <v>56</v>
      </c>
      <c r="C5" s="49" t="str">
        <f t="shared" si="0"/>
        <v>職員証発行申請書（常勤職員）物質理工学院</v>
      </c>
      <c r="D5" s="81" t="s">
        <v>91</v>
      </c>
      <c r="E5" s="63"/>
      <c r="F5" s="63"/>
      <c r="G5" s="63"/>
    </row>
    <row r="6" spans="1:7">
      <c r="A6" s="57" t="s">
        <v>25</v>
      </c>
      <c r="B6" s="49" t="s">
        <v>57</v>
      </c>
      <c r="C6" s="49" t="str">
        <f t="shared" si="0"/>
        <v>職員証発行申請書（常勤職員）情報理工学院</v>
      </c>
      <c r="D6" s="81" t="s">
        <v>91</v>
      </c>
      <c r="E6" s="63"/>
      <c r="F6" s="63"/>
      <c r="G6" s="63"/>
    </row>
    <row r="7" spans="1:7">
      <c r="A7" s="57" t="s">
        <v>25</v>
      </c>
      <c r="B7" s="49" t="s">
        <v>59</v>
      </c>
      <c r="C7" s="49" t="str">
        <f t="shared" si="0"/>
        <v>職員証発行申請書（常勤職員）環境・社会理工学院</v>
      </c>
      <c r="D7" s="81" t="s">
        <v>91</v>
      </c>
      <c r="E7" s="63"/>
      <c r="F7" s="63"/>
      <c r="G7" s="63"/>
    </row>
    <row r="8" spans="1:7">
      <c r="A8" s="57" t="s">
        <v>25</v>
      </c>
      <c r="B8" s="49" t="s">
        <v>58</v>
      </c>
      <c r="C8" s="49" t="str">
        <f t="shared" si="0"/>
        <v>職員証発行申請書（常勤職員）生命理工学院</v>
      </c>
      <c r="D8" s="55" t="s">
        <v>90</v>
      </c>
      <c r="E8" s="63"/>
      <c r="F8" s="63"/>
      <c r="G8" s="63"/>
    </row>
    <row r="9" spans="1:7">
      <c r="A9" s="57" t="s">
        <v>25</v>
      </c>
      <c r="B9" s="49" t="s">
        <v>60</v>
      </c>
      <c r="C9" s="49" t="str">
        <f t="shared" si="0"/>
        <v>職員証発行申請書（常勤職員）リベラルアーツ研究教育院</v>
      </c>
      <c r="D9" s="81" t="s">
        <v>91</v>
      </c>
      <c r="E9" s="63"/>
      <c r="F9" s="63"/>
      <c r="G9" s="63"/>
    </row>
    <row r="10" spans="1:7">
      <c r="A10" s="57" t="s">
        <v>25</v>
      </c>
      <c r="B10" s="49" t="s">
        <v>61</v>
      </c>
      <c r="C10" s="49" t="str">
        <f t="shared" si="0"/>
        <v>職員証発行申請書（常勤職員）科学技術創成研究院</v>
      </c>
      <c r="D10" s="55" t="s">
        <v>90</v>
      </c>
      <c r="E10" s="63"/>
      <c r="F10" s="63"/>
      <c r="G10" s="63"/>
    </row>
    <row r="11" spans="1:7">
      <c r="A11" s="57" t="s">
        <v>25</v>
      </c>
      <c r="B11" s="81" t="s">
        <v>109</v>
      </c>
      <c r="C11" s="49" t="str">
        <f t="shared" ref="C11" si="1">A11&amp;B11</f>
        <v>職員証発行申請書（常勤職員）国際先駆研究機構</v>
      </c>
      <c r="D11" s="55" t="s">
        <v>90</v>
      </c>
      <c r="E11" s="63"/>
      <c r="F11" s="63"/>
      <c r="G11" s="63"/>
    </row>
    <row r="12" spans="1:7">
      <c r="A12" s="57" t="s">
        <v>25</v>
      </c>
      <c r="B12" s="49" t="s">
        <v>92</v>
      </c>
      <c r="C12" s="49" t="str">
        <f t="shared" si="0"/>
        <v>職員証発行申請書（常勤職員）地球生命研究所</v>
      </c>
      <c r="D12" s="80" t="s">
        <v>89</v>
      </c>
      <c r="E12" s="63"/>
      <c r="F12" s="63"/>
      <c r="G12" s="63"/>
    </row>
    <row r="13" spans="1:7">
      <c r="A13" s="57" t="s">
        <v>25</v>
      </c>
      <c r="B13" s="81" t="s">
        <v>108</v>
      </c>
      <c r="C13" s="49" t="str">
        <f t="shared" si="0"/>
        <v>職員証発行申請書（常勤職員）元素戦略MDX研究センター</v>
      </c>
      <c r="D13" s="55" t="s">
        <v>90</v>
      </c>
      <c r="E13" s="63"/>
      <c r="F13" s="63"/>
      <c r="G13" s="63"/>
    </row>
    <row r="14" spans="1:7">
      <c r="A14" s="57" t="s">
        <v>25</v>
      </c>
      <c r="B14" s="49" t="s">
        <v>93</v>
      </c>
      <c r="C14" s="49" t="str">
        <f t="shared" si="0"/>
        <v>職員証発行申請書（常勤職員）附属科学技術高等学校</v>
      </c>
      <c r="D14" s="80" t="s">
        <v>89</v>
      </c>
      <c r="E14" s="63"/>
      <c r="F14" s="63"/>
      <c r="G14" s="63"/>
    </row>
    <row r="15" spans="1:7">
      <c r="A15" s="57" t="s">
        <v>25</v>
      </c>
      <c r="B15" s="49" t="s">
        <v>94</v>
      </c>
      <c r="C15" s="49" t="str">
        <f t="shared" si="0"/>
        <v>職員証発行申請書（常勤職員）放射線総合センター</v>
      </c>
      <c r="D15" s="55" t="s">
        <v>90</v>
      </c>
      <c r="E15" s="63"/>
      <c r="F15" s="63"/>
      <c r="G15" s="63"/>
    </row>
    <row r="16" spans="1:7">
      <c r="A16" s="57" t="s">
        <v>25</v>
      </c>
      <c r="B16" s="49" t="s">
        <v>95</v>
      </c>
      <c r="C16" s="49" t="str">
        <f t="shared" si="0"/>
        <v>職員証発行申請書（常勤職員）戦略的経営オフィス</v>
      </c>
      <c r="D16" s="80" t="s">
        <v>89</v>
      </c>
      <c r="E16" s="63"/>
      <c r="F16" s="63"/>
      <c r="G16" s="63"/>
    </row>
    <row r="17" spans="1:7">
      <c r="A17" s="57" t="s">
        <v>25</v>
      </c>
      <c r="B17" s="49" t="s">
        <v>96</v>
      </c>
      <c r="C17" s="49" t="str">
        <f t="shared" si="0"/>
        <v>職員証発行申請書（常勤職員）教育・国際連携本部</v>
      </c>
      <c r="D17" s="80" t="s">
        <v>89</v>
      </c>
      <c r="E17" s="63"/>
      <c r="F17" s="63"/>
      <c r="G17" s="63"/>
    </row>
    <row r="18" spans="1:7">
      <c r="A18" s="57" t="s">
        <v>25</v>
      </c>
      <c r="B18" s="49" t="s">
        <v>97</v>
      </c>
      <c r="C18" s="49" t="str">
        <f t="shared" si="0"/>
        <v>職員証発行申請書（常勤職員）研究・産学連携本部</v>
      </c>
      <c r="D18" s="80" t="s">
        <v>89</v>
      </c>
      <c r="E18" s="63"/>
      <c r="F18" s="63"/>
      <c r="G18" s="63"/>
    </row>
    <row r="19" spans="1:7">
      <c r="A19" s="57" t="s">
        <v>25</v>
      </c>
      <c r="B19" s="49" t="s">
        <v>98</v>
      </c>
      <c r="C19" s="49" t="str">
        <f t="shared" si="0"/>
        <v>職員証発行申請書（常勤職員）キャンパスマネジメント本部</v>
      </c>
      <c r="D19" s="80" t="s">
        <v>89</v>
      </c>
      <c r="E19" s="63"/>
      <c r="F19" s="63"/>
      <c r="G19" s="63"/>
    </row>
    <row r="20" spans="1:7">
      <c r="A20" s="57" t="s">
        <v>25</v>
      </c>
      <c r="B20" s="49" t="s">
        <v>99</v>
      </c>
      <c r="C20" s="49" t="str">
        <f t="shared" si="0"/>
        <v>職員証発行申請書（常勤職員）事務局（学院等事務部含む）</v>
      </c>
      <c r="D20" s="80" t="s">
        <v>89</v>
      </c>
      <c r="E20" s="63"/>
      <c r="F20" s="63"/>
      <c r="G20" s="63"/>
    </row>
    <row r="21" spans="1:7">
      <c r="A21" s="57" t="s">
        <v>25</v>
      </c>
      <c r="B21" s="49" t="s">
        <v>100</v>
      </c>
      <c r="C21" s="49" t="str">
        <f t="shared" si="0"/>
        <v>職員証発行申請書（常勤職員）オープンファシリティセンター</v>
      </c>
      <c r="D21" s="80" t="s">
        <v>89</v>
      </c>
      <c r="E21" s="63"/>
      <c r="F21" s="63"/>
      <c r="G21" s="63"/>
    </row>
    <row r="22" spans="1:7" ht="14.25" thickBot="1">
      <c r="A22" s="58" t="s">
        <v>25</v>
      </c>
      <c r="B22" s="54" t="s">
        <v>101</v>
      </c>
      <c r="C22" s="54" t="str">
        <f t="shared" si="0"/>
        <v>職員証発行申請書（常勤職員）その他</v>
      </c>
      <c r="D22" s="83" t="s">
        <v>91</v>
      </c>
      <c r="E22" s="63"/>
      <c r="F22" s="63"/>
      <c r="G22" s="63"/>
    </row>
    <row r="23" spans="1:7" ht="14.25" thickTop="1">
      <c r="A23" s="62" t="s">
        <v>24</v>
      </c>
      <c r="B23" s="56" t="s">
        <v>54</v>
      </c>
      <c r="C23" s="56" t="str">
        <f t="shared" si="0"/>
        <v>職員証再発行（更新）申請書（常勤職員）理学院</v>
      </c>
      <c r="D23" s="56" t="s">
        <v>69</v>
      </c>
      <c r="E23" s="63"/>
      <c r="F23" s="63"/>
      <c r="G23" s="63"/>
    </row>
    <row r="24" spans="1:7">
      <c r="A24" s="60" t="s">
        <v>24</v>
      </c>
      <c r="B24" s="49" t="s">
        <v>55</v>
      </c>
      <c r="C24" s="49" t="str">
        <f t="shared" si="0"/>
        <v>職員証再発行（更新）申請書（常勤職員）工学院</v>
      </c>
      <c r="D24" s="49" t="s">
        <v>69</v>
      </c>
      <c r="E24" s="63"/>
      <c r="F24" s="63"/>
      <c r="G24" s="63"/>
    </row>
    <row r="25" spans="1:7">
      <c r="A25" s="57" t="s">
        <v>24</v>
      </c>
      <c r="B25" s="49" t="s">
        <v>56</v>
      </c>
      <c r="C25" s="49" t="str">
        <f t="shared" si="0"/>
        <v>職員証再発行（更新）申請書（常勤職員）物質理工学院</v>
      </c>
      <c r="D25" s="49" t="s">
        <v>69</v>
      </c>
      <c r="E25" s="63"/>
      <c r="F25" s="63"/>
      <c r="G25" s="63"/>
    </row>
    <row r="26" spans="1:7">
      <c r="A26" s="57" t="s">
        <v>24</v>
      </c>
      <c r="B26" s="49" t="s">
        <v>57</v>
      </c>
      <c r="C26" s="49" t="str">
        <f t="shared" si="0"/>
        <v>職員証再発行（更新）申請書（常勤職員）情報理工学院</v>
      </c>
      <c r="D26" s="49" t="s">
        <v>69</v>
      </c>
      <c r="E26" s="64"/>
      <c r="F26" s="63"/>
      <c r="G26" s="63"/>
    </row>
    <row r="27" spans="1:7">
      <c r="A27" s="58" t="s">
        <v>24</v>
      </c>
      <c r="B27" s="49" t="s">
        <v>59</v>
      </c>
      <c r="C27" s="49" t="str">
        <f t="shared" si="0"/>
        <v>職員証再発行（更新）申請書（常勤職員）環境・社会理工学院</v>
      </c>
      <c r="D27" s="49" t="s">
        <v>69</v>
      </c>
      <c r="E27" s="63"/>
      <c r="F27" s="63"/>
      <c r="G27" s="63"/>
    </row>
    <row r="28" spans="1:7">
      <c r="A28" s="60" t="s">
        <v>24</v>
      </c>
      <c r="B28" s="49" t="s">
        <v>58</v>
      </c>
      <c r="C28" s="49" t="str">
        <f t="shared" si="0"/>
        <v>職員証再発行（更新）申請書（常勤職員）生命理工学院</v>
      </c>
      <c r="D28" s="55" t="s">
        <v>90</v>
      </c>
      <c r="E28" s="63"/>
      <c r="F28" s="63"/>
      <c r="G28" s="63"/>
    </row>
    <row r="29" spans="1:7">
      <c r="A29" s="57" t="s">
        <v>24</v>
      </c>
      <c r="B29" s="49" t="s">
        <v>60</v>
      </c>
      <c r="C29" s="49" t="str">
        <f t="shared" si="0"/>
        <v>職員証再発行（更新）申請書（常勤職員）リベラルアーツ研究教育院</v>
      </c>
      <c r="D29" s="49" t="s">
        <v>69</v>
      </c>
      <c r="E29" s="63"/>
      <c r="F29" s="63"/>
      <c r="G29" s="63"/>
    </row>
    <row r="30" spans="1:7">
      <c r="A30" s="57" t="s">
        <v>24</v>
      </c>
      <c r="B30" s="49" t="s">
        <v>61</v>
      </c>
      <c r="C30" s="49" t="str">
        <f t="shared" si="0"/>
        <v>職員証再発行（更新）申請書（常勤職員）科学技術創成研究院</v>
      </c>
      <c r="D30" s="55" t="s">
        <v>90</v>
      </c>
      <c r="E30" s="63"/>
      <c r="F30" s="63"/>
      <c r="G30" s="63"/>
    </row>
    <row r="31" spans="1:7">
      <c r="A31" s="60" t="s">
        <v>24</v>
      </c>
      <c r="B31" s="81" t="s">
        <v>109</v>
      </c>
      <c r="C31" s="49" t="str">
        <f t="shared" ref="C31" si="2">A31&amp;B31</f>
        <v>職員証再発行（更新）申請書（常勤職員）国際先駆研究機構</v>
      </c>
      <c r="D31" s="55" t="s">
        <v>90</v>
      </c>
      <c r="E31" s="63"/>
      <c r="F31" s="63"/>
      <c r="G31" s="63"/>
    </row>
    <row r="32" spans="1:7">
      <c r="A32" s="58" t="s">
        <v>24</v>
      </c>
      <c r="B32" s="49" t="s">
        <v>92</v>
      </c>
      <c r="C32" s="49" t="str">
        <f t="shared" si="0"/>
        <v>職員証再発行（更新）申請書（常勤職員）地球生命研究所</v>
      </c>
      <c r="D32" s="49" t="s">
        <v>69</v>
      </c>
      <c r="E32" s="63"/>
      <c r="F32" s="63"/>
      <c r="G32" s="63"/>
    </row>
    <row r="33" spans="1:7">
      <c r="A33" s="60" t="s">
        <v>24</v>
      </c>
      <c r="B33" s="81" t="s">
        <v>108</v>
      </c>
      <c r="C33" s="49" t="str">
        <f t="shared" si="0"/>
        <v>職員証再発行（更新）申請書（常勤職員）元素戦略MDX研究センター</v>
      </c>
      <c r="D33" s="55" t="s">
        <v>90</v>
      </c>
      <c r="E33" s="63"/>
      <c r="F33" s="63"/>
      <c r="G33" s="63"/>
    </row>
    <row r="34" spans="1:7">
      <c r="A34" s="57" t="s">
        <v>24</v>
      </c>
      <c r="B34" s="49" t="s">
        <v>93</v>
      </c>
      <c r="C34" s="49" t="str">
        <f t="shared" si="0"/>
        <v>職員証再発行（更新）申請書（常勤職員）附属科学技術高等学校</v>
      </c>
      <c r="D34" s="49" t="s">
        <v>69</v>
      </c>
      <c r="E34" s="63"/>
      <c r="F34" s="63"/>
      <c r="G34" s="63"/>
    </row>
    <row r="35" spans="1:7">
      <c r="A35" s="58" t="s">
        <v>24</v>
      </c>
      <c r="B35" s="49" t="s">
        <v>94</v>
      </c>
      <c r="C35" s="49" t="str">
        <f t="shared" si="0"/>
        <v>職員証再発行（更新）申請書（常勤職員）放射線総合センター</v>
      </c>
      <c r="D35" s="55" t="s">
        <v>90</v>
      </c>
      <c r="E35" s="63"/>
      <c r="F35" s="63"/>
      <c r="G35" s="63"/>
    </row>
    <row r="36" spans="1:7">
      <c r="A36" s="60" t="s">
        <v>24</v>
      </c>
      <c r="B36" s="49" t="s">
        <v>95</v>
      </c>
      <c r="C36" s="49" t="str">
        <f t="shared" si="0"/>
        <v>職員証再発行（更新）申請書（常勤職員）戦略的経営オフィス</v>
      </c>
      <c r="D36" s="49" t="s">
        <v>69</v>
      </c>
      <c r="E36" s="63"/>
      <c r="F36" s="63"/>
      <c r="G36" s="63"/>
    </row>
    <row r="37" spans="1:7">
      <c r="A37" s="57" t="s">
        <v>24</v>
      </c>
      <c r="B37" s="49" t="s">
        <v>96</v>
      </c>
      <c r="C37" s="49" t="str">
        <f t="shared" si="0"/>
        <v>職員証再発行（更新）申請書（常勤職員）教育・国際連携本部</v>
      </c>
      <c r="D37" s="49" t="s">
        <v>69</v>
      </c>
      <c r="E37" s="63"/>
      <c r="F37" s="63"/>
      <c r="G37" s="63"/>
    </row>
    <row r="38" spans="1:7">
      <c r="A38" s="57" t="s">
        <v>24</v>
      </c>
      <c r="B38" s="49" t="s">
        <v>97</v>
      </c>
      <c r="C38" s="49" t="str">
        <f t="shared" si="0"/>
        <v>職員証再発行（更新）申請書（常勤職員）研究・産学連携本部</v>
      </c>
      <c r="D38" s="49" t="s">
        <v>69</v>
      </c>
      <c r="E38" s="63"/>
      <c r="F38" s="63"/>
      <c r="G38" s="63"/>
    </row>
    <row r="39" spans="1:7">
      <c r="A39" s="58" t="s">
        <v>24</v>
      </c>
      <c r="B39" s="49" t="s">
        <v>98</v>
      </c>
      <c r="C39" s="84" t="str">
        <f t="shared" si="0"/>
        <v>職員証再発行（更新）申請書（常勤職員）キャンパスマネジメント本部</v>
      </c>
      <c r="D39" s="49" t="s">
        <v>69</v>
      </c>
      <c r="E39" s="63"/>
      <c r="F39" s="63"/>
      <c r="G39" s="63"/>
    </row>
    <row r="40" spans="1:7">
      <c r="A40" s="60" t="s">
        <v>24</v>
      </c>
      <c r="B40" s="49" t="s">
        <v>99</v>
      </c>
      <c r="C40" s="56" t="str">
        <f t="shared" si="0"/>
        <v>職員証再発行（更新）申請書（常勤職員）事務局（学院等事務部含む）</v>
      </c>
      <c r="D40" s="49" t="s">
        <v>69</v>
      </c>
      <c r="E40" s="63"/>
      <c r="F40" s="63"/>
      <c r="G40" s="63"/>
    </row>
    <row r="41" spans="1:7">
      <c r="A41" s="57" t="s">
        <v>24</v>
      </c>
      <c r="B41" s="49" t="s">
        <v>100</v>
      </c>
      <c r="C41" s="49" t="str">
        <f t="shared" si="0"/>
        <v>職員証再発行（更新）申請書（常勤職員）オープンファシリティセンター</v>
      </c>
      <c r="D41" s="49" t="s">
        <v>69</v>
      </c>
      <c r="E41" s="63"/>
      <c r="F41" s="63"/>
      <c r="G41" s="63"/>
    </row>
    <row r="42" spans="1:7" ht="14.25" thickBot="1">
      <c r="A42" s="59" t="s">
        <v>24</v>
      </c>
      <c r="B42" s="54" t="s">
        <v>101</v>
      </c>
      <c r="C42" s="54" t="str">
        <f t="shared" si="0"/>
        <v>職員証再発行（更新）申請書（常勤職員）その他</v>
      </c>
      <c r="D42" s="82" t="s">
        <v>69</v>
      </c>
      <c r="E42" s="63"/>
      <c r="F42" s="63"/>
      <c r="G42" s="63"/>
    </row>
    <row r="43" spans="1:7" ht="14.25" thickTop="1">
      <c r="A43" s="85" t="s">
        <v>28</v>
      </c>
      <c r="B43" s="56" t="s">
        <v>54</v>
      </c>
      <c r="C43" s="56" t="str">
        <f t="shared" si="0"/>
        <v>職員証発行申請書（非常勤職員）理学院</v>
      </c>
      <c r="D43" s="86" t="s">
        <v>102</v>
      </c>
      <c r="E43" s="63"/>
      <c r="F43" s="63"/>
      <c r="G43" s="63"/>
    </row>
    <row r="44" spans="1:7">
      <c r="A44" s="60" t="s">
        <v>28</v>
      </c>
      <c r="B44" s="49" t="s">
        <v>55</v>
      </c>
      <c r="C44" s="49" t="str">
        <f t="shared" si="0"/>
        <v>職員証発行申請書（非常勤職員）工学院</v>
      </c>
      <c r="D44" s="86" t="s">
        <v>102</v>
      </c>
      <c r="E44" s="63"/>
      <c r="F44" s="63"/>
      <c r="G44" s="63"/>
    </row>
    <row r="45" spans="1:7">
      <c r="A45" s="57" t="s">
        <v>28</v>
      </c>
      <c r="B45" s="49" t="s">
        <v>56</v>
      </c>
      <c r="C45" s="49" t="str">
        <f t="shared" si="0"/>
        <v>職員証発行申請書（非常勤職員）物質理工学院</v>
      </c>
      <c r="D45" s="86" t="s">
        <v>102</v>
      </c>
      <c r="E45" s="63"/>
      <c r="F45" s="63"/>
      <c r="G45" s="63"/>
    </row>
    <row r="46" spans="1:7">
      <c r="A46" s="57" t="s">
        <v>28</v>
      </c>
      <c r="B46" s="49" t="s">
        <v>57</v>
      </c>
      <c r="C46" s="49" t="str">
        <f t="shared" si="0"/>
        <v>職員証発行申請書（非常勤職員）情報理工学院</v>
      </c>
      <c r="D46" s="86" t="s">
        <v>102</v>
      </c>
      <c r="E46" s="63"/>
      <c r="F46" s="63"/>
      <c r="G46" s="63"/>
    </row>
    <row r="47" spans="1:7">
      <c r="A47" s="58" t="s">
        <v>28</v>
      </c>
      <c r="B47" s="49" t="s">
        <v>59</v>
      </c>
      <c r="C47" s="49" t="str">
        <f t="shared" si="0"/>
        <v>職員証発行申請書（非常勤職員）環境・社会理工学院</v>
      </c>
      <c r="D47" s="86" t="s">
        <v>102</v>
      </c>
      <c r="E47" s="63"/>
      <c r="F47" s="63"/>
      <c r="G47" s="63"/>
    </row>
    <row r="48" spans="1:7">
      <c r="A48" s="58" t="s">
        <v>28</v>
      </c>
      <c r="B48" s="49" t="s">
        <v>58</v>
      </c>
      <c r="C48" s="49" t="str">
        <f t="shared" si="0"/>
        <v>職員証発行申請書（非常勤職員）生命理工学院</v>
      </c>
      <c r="D48" s="55" t="s">
        <v>90</v>
      </c>
      <c r="E48" s="63"/>
      <c r="F48" s="63"/>
      <c r="G48" s="63"/>
    </row>
    <row r="49" spans="1:7">
      <c r="A49" s="58" t="s">
        <v>28</v>
      </c>
      <c r="B49" s="49" t="s">
        <v>60</v>
      </c>
      <c r="C49" s="49" t="str">
        <f t="shared" si="0"/>
        <v>職員証発行申請書（非常勤職員）リベラルアーツ研究教育院</v>
      </c>
      <c r="D49" s="86" t="s">
        <v>102</v>
      </c>
      <c r="E49" s="63"/>
      <c r="F49" s="63"/>
      <c r="G49" s="63"/>
    </row>
    <row r="50" spans="1:7">
      <c r="A50" s="58" t="s">
        <v>28</v>
      </c>
      <c r="B50" s="49" t="s">
        <v>61</v>
      </c>
      <c r="C50" s="56" t="str">
        <f t="shared" si="0"/>
        <v>職員証発行申請書（非常勤職員）科学技術創成研究院</v>
      </c>
      <c r="D50" s="55" t="s">
        <v>90</v>
      </c>
      <c r="E50" s="63"/>
      <c r="F50" s="63"/>
      <c r="G50" s="63"/>
    </row>
    <row r="51" spans="1:7">
      <c r="A51" s="58" t="s">
        <v>28</v>
      </c>
      <c r="B51" s="81" t="s">
        <v>109</v>
      </c>
      <c r="C51" s="49" t="str">
        <f t="shared" ref="C51" si="3">A51&amp;B51</f>
        <v>職員証発行申請書（非常勤職員）国際先駆研究機構</v>
      </c>
      <c r="D51" s="55" t="s">
        <v>90</v>
      </c>
      <c r="E51" s="63"/>
      <c r="F51" s="63"/>
      <c r="G51" s="63"/>
    </row>
    <row r="52" spans="1:7">
      <c r="A52" s="58" t="s">
        <v>28</v>
      </c>
      <c r="B52" s="49" t="s">
        <v>92</v>
      </c>
      <c r="C52" s="49" t="str">
        <f t="shared" si="0"/>
        <v>職員証発行申請書（非常勤職員）地球生命研究所</v>
      </c>
      <c r="D52" s="80" t="s">
        <v>89</v>
      </c>
      <c r="E52" s="63"/>
      <c r="F52" s="63"/>
      <c r="G52" s="63"/>
    </row>
    <row r="53" spans="1:7">
      <c r="A53" s="58" t="s">
        <v>28</v>
      </c>
      <c r="B53" s="81" t="s">
        <v>108</v>
      </c>
      <c r="C53" s="49" t="str">
        <f t="shared" si="0"/>
        <v>職員証発行申請書（非常勤職員）元素戦略MDX研究センター</v>
      </c>
      <c r="D53" s="55" t="s">
        <v>90</v>
      </c>
      <c r="E53" s="63"/>
      <c r="F53" s="63"/>
      <c r="G53" s="63"/>
    </row>
    <row r="54" spans="1:7">
      <c r="A54" s="58" t="s">
        <v>28</v>
      </c>
      <c r="B54" s="49" t="s">
        <v>93</v>
      </c>
      <c r="C54" s="49" t="str">
        <f t="shared" si="0"/>
        <v>職員証発行申請書（非常勤職員）附属科学技術高等学校</v>
      </c>
      <c r="D54" s="80" t="s">
        <v>89</v>
      </c>
      <c r="E54" s="63"/>
      <c r="F54" s="63"/>
      <c r="G54" s="63"/>
    </row>
    <row r="55" spans="1:7">
      <c r="A55" s="58" t="s">
        <v>28</v>
      </c>
      <c r="B55" s="49" t="s">
        <v>94</v>
      </c>
      <c r="C55" s="49" t="str">
        <f t="shared" si="0"/>
        <v>職員証発行申請書（非常勤職員）放射線総合センター</v>
      </c>
      <c r="D55" s="55" t="s">
        <v>90</v>
      </c>
      <c r="E55" s="63"/>
      <c r="F55" s="63"/>
      <c r="G55" s="63"/>
    </row>
    <row r="56" spans="1:7">
      <c r="A56" s="58" t="s">
        <v>28</v>
      </c>
      <c r="B56" s="49" t="s">
        <v>95</v>
      </c>
      <c r="C56" s="49" t="str">
        <f t="shared" si="0"/>
        <v>職員証発行申請書（非常勤職員）戦略的経営オフィス</v>
      </c>
      <c r="D56" s="80" t="s">
        <v>89</v>
      </c>
      <c r="E56" s="63"/>
      <c r="F56" s="63"/>
      <c r="G56" s="63"/>
    </row>
    <row r="57" spans="1:7">
      <c r="A57" s="58" t="s">
        <v>28</v>
      </c>
      <c r="B57" s="49" t="s">
        <v>96</v>
      </c>
      <c r="C57" s="49" t="str">
        <f t="shared" si="0"/>
        <v>職員証発行申請書（非常勤職員）教育・国際連携本部</v>
      </c>
      <c r="D57" s="80" t="s">
        <v>89</v>
      </c>
      <c r="E57" s="63"/>
      <c r="F57" s="63"/>
      <c r="G57" s="63"/>
    </row>
    <row r="58" spans="1:7">
      <c r="A58" s="58" t="s">
        <v>28</v>
      </c>
      <c r="B58" s="49" t="s">
        <v>97</v>
      </c>
      <c r="C58" s="49" t="str">
        <f t="shared" si="0"/>
        <v>職員証発行申請書（非常勤職員）研究・産学連携本部</v>
      </c>
      <c r="D58" s="80" t="s">
        <v>89</v>
      </c>
      <c r="E58" s="63"/>
      <c r="F58" s="63"/>
      <c r="G58" s="63"/>
    </row>
    <row r="59" spans="1:7">
      <c r="A59" s="58" t="s">
        <v>28</v>
      </c>
      <c r="B59" s="49" t="s">
        <v>98</v>
      </c>
      <c r="C59" s="49" t="str">
        <f t="shared" si="0"/>
        <v>職員証発行申請書（非常勤職員）キャンパスマネジメント本部</v>
      </c>
      <c r="D59" s="80" t="s">
        <v>89</v>
      </c>
      <c r="E59" s="63"/>
      <c r="F59" s="63"/>
      <c r="G59" s="63"/>
    </row>
    <row r="60" spans="1:7">
      <c r="A60" s="58" t="s">
        <v>28</v>
      </c>
      <c r="B60" s="49" t="s">
        <v>103</v>
      </c>
      <c r="C60" s="49" t="str">
        <f t="shared" si="0"/>
        <v>職員証発行申請書（非常勤職員）事務局①（学院等事務部除く）</v>
      </c>
      <c r="D60" s="80" t="s">
        <v>89</v>
      </c>
      <c r="E60" s="63"/>
      <c r="F60" s="63"/>
      <c r="G60" s="63"/>
    </row>
    <row r="61" spans="1:7">
      <c r="A61" s="58" t="s">
        <v>28</v>
      </c>
      <c r="B61" s="49" t="s">
        <v>104</v>
      </c>
      <c r="C61" s="49" t="str">
        <f t="shared" si="0"/>
        <v>職員証発行申請書（非常勤職員）事務局②（学院等事務部のうち生命・IIR業務推進課）</v>
      </c>
      <c r="D61" s="55" t="s">
        <v>90</v>
      </c>
      <c r="E61" s="63"/>
      <c r="F61" s="63"/>
      <c r="G61" s="63"/>
    </row>
    <row r="62" spans="1:7">
      <c r="A62" s="58" t="s">
        <v>28</v>
      </c>
      <c r="B62" s="49" t="s">
        <v>105</v>
      </c>
      <c r="C62" s="49" t="str">
        <f t="shared" si="0"/>
        <v>職員証発行申請書（非常勤職員）事務局③（学院等事務部のうち生命・IIR以外の業務推進課）</v>
      </c>
      <c r="D62" s="86" t="s">
        <v>102</v>
      </c>
      <c r="E62" s="63"/>
      <c r="F62" s="63"/>
      <c r="G62" s="63"/>
    </row>
    <row r="63" spans="1:7">
      <c r="A63" s="58" t="s">
        <v>28</v>
      </c>
      <c r="B63" s="49" t="s">
        <v>100</v>
      </c>
      <c r="C63" s="49" t="str">
        <f t="shared" si="0"/>
        <v>職員証発行申請書（非常勤職員）オープンファシリティセンター</v>
      </c>
      <c r="D63" s="80" t="s">
        <v>89</v>
      </c>
      <c r="E63" s="63"/>
      <c r="F63" s="63"/>
      <c r="G63" s="63"/>
    </row>
    <row r="64" spans="1:7" ht="14.25" thickBot="1">
      <c r="A64" s="58" t="s">
        <v>28</v>
      </c>
      <c r="B64" s="54" t="s">
        <v>101</v>
      </c>
      <c r="C64" s="54" t="str">
        <f t="shared" si="0"/>
        <v>職員証発行申請書（非常勤職員）その他</v>
      </c>
      <c r="D64" s="83" t="s">
        <v>91</v>
      </c>
    </row>
    <row r="65" spans="1:4" ht="14.25" thickTop="1">
      <c r="A65" s="62" t="s">
        <v>81</v>
      </c>
      <c r="B65" s="56" t="s">
        <v>54</v>
      </c>
      <c r="C65" s="56" t="str">
        <f t="shared" si="0"/>
        <v>職員証再発行（更新）申請書 （非常勤職員）理学院</v>
      </c>
      <c r="D65" s="56" t="s">
        <v>69</v>
      </c>
    </row>
    <row r="66" spans="1:4">
      <c r="A66" s="60" t="s">
        <v>27</v>
      </c>
      <c r="B66" s="49" t="s">
        <v>55</v>
      </c>
      <c r="C66" s="49" t="str">
        <f t="shared" si="0"/>
        <v>職員証再発行（更新）申請書 （非常勤職員）工学院</v>
      </c>
      <c r="D66" s="49" t="s">
        <v>69</v>
      </c>
    </row>
    <row r="67" spans="1:4">
      <c r="A67" s="57" t="s">
        <v>27</v>
      </c>
      <c r="B67" s="49" t="s">
        <v>56</v>
      </c>
      <c r="C67" s="49" t="str">
        <f t="shared" ref="C67:C86" si="4">A67&amp;B67</f>
        <v>職員証再発行（更新）申請書 （非常勤職員）物質理工学院</v>
      </c>
      <c r="D67" s="49" t="s">
        <v>69</v>
      </c>
    </row>
    <row r="68" spans="1:4">
      <c r="A68" s="57" t="s">
        <v>27</v>
      </c>
      <c r="B68" s="49" t="s">
        <v>57</v>
      </c>
      <c r="C68" s="49" t="str">
        <f t="shared" si="4"/>
        <v>職員証再発行（更新）申請書 （非常勤職員）情報理工学院</v>
      </c>
      <c r="D68" s="49" t="s">
        <v>69</v>
      </c>
    </row>
    <row r="69" spans="1:4">
      <c r="A69" s="58" t="s">
        <v>27</v>
      </c>
      <c r="B69" s="49" t="s">
        <v>59</v>
      </c>
      <c r="C69" s="49" t="str">
        <f t="shared" si="4"/>
        <v>職員証再発行（更新）申請書 （非常勤職員）環境・社会理工学院</v>
      </c>
      <c r="D69" s="49" t="s">
        <v>69</v>
      </c>
    </row>
    <row r="70" spans="1:4">
      <c r="A70" s="58" t="s">
        <v>27</v>
      </c>
      <c r="B70" s="49" t="s">
        <v>58</v>
      </c>
      <c r="C70" s="49" t="str">
        <f t="shared" si="4"/>
        <v>職員証再発行（更新）申請書 （非常勤職員）生命理工学院</v>
      </c>
      <c r="D70" s="55" t="s">
        <v>90</v>
      </c>
    </row>
    <row r="71" spans="1:4">
      <c r="A71" s="58" t="s">
        <v>27</v>
      </c>
      <c r="B71" s="49" t="s">
        <v>60</v>
      </c>
      <c r="C71" s="49" t="str">
        <f t="shared" si="4"/>
        <v>職員証再発行（更新）申請書 （非常勤職員）リベラルアーツ研究教育院</v>
      </c>
      <c r="D71" s="49" t="s">
        <v>69</v>
      </c>
    </row>
    <row r="72" spans="1:4">
      <c r="A72" s="58" t="s">
        <v>27</v>
      </c>
      <c r="B72" s="49" t="s">
        <v>61</v>
      </c>
      <c r="C72" s="49" t="str">
        <f t="shared" si="4"/>
        <v>職員証再発行（更新）申請書 （非常勤職員）科学技術創成研究院</v>
      </c>
      <c r="D72" s="55" t="s">
        <v>90</v>
      </c>
    </row>
    <row r="73" spans="1:4">
      <c r="A73" s="58" t="s">
        <v>27</v>
      </c>
      <c r="B73" s="81" t="s">
        <v>109</v>
      </c>
      <c r="C73" s="49" t="str">
        <f t="shared" ref="C73" si="5">A73&amp;B73</f>
        <v>職員証再発行（更新）申請書 （非常勤職員）国際先駆研究機構</v>
      </c>
      <c r="D73" s="55" t="s">
        <v>90</v>
      </c>
    </row>
    <row r="74" spans="1:4">
      <c r="A74" s="58" t="s">
        <v>27</v>
      </c>
      <c r="B74" s="49" t="s">
        <v>92</v>
      </c>
      <c r="C74" s="49" t="str">
        <f t="shared" si="4"/>
        <v>職員証再発行（更新）申請書 （非常勤職員）地球生命研究所</v>
      </c>
      <c r="D74" s="49" t="s">
        <v>69</v>
      </c>
    </row>
    <row r="75" spans="1:4">
      <c r="A75" s="58" t="s">
        <v>27</v>
      </c>
      <c r="B75" s="81" t="s">
        <v>108</v>
      </c>
      <c r="C75" s="49" t="str">
        <f t="shared" si="4"/>
        <v>職員証再発行（更新）申請書 （非常勤職員）元素戦略MDX研究センター</v>
      </c>
      <c r="D75" s="55" t="s">
        <v>90</v>
      </c>
    </row>
    <row r="76" spans="1:4">
      <c r="A76" s="58" t="s">
        <v>27</v>
      </c>
      <c r="B76" s="49" t="s">
        <v>93</v>
      </c>
      <c r="C76" s="49" t="str">
        <f t="shared" si="4"/>
        <v>職員証再発行（更新）申請書 （非常勤職員）附属科学技術高等学校</v>
      </c>
      <c r="D76" s="49" t="s">
        <v>69</v>
      </c>
    </row>
    <row r="77" spans="1:4">
      <c r="A77" s="58" t="s">
        <v>27</v>
      </c>
      <c r="B77" s="49" t="s">
        <v>94</v>
      </c>
      <c r="C77" s="49" t="str">
        <f t="shared" si="4"/>
        <v>職員証再発行（更新）申請書 （非常勤職員）放射線総合センター</v>
      </c>
      <c r="D77" s="55" t="s">
        <v>90</v>
      </c>
    </row>
    <row r="78" spans="1:4">
      <c r="A78" s="58" t="s">
        <v>27</v>
      </c>
      <c r="B78" s="49" t="s">
        <v>95</v>
      </c>
      <c r="C78" s="49" t="str">
        <f t="shared" si="4"/>
        <v>職員証再発行（更新）申請書 （非常勤職員）戦略的経営オフィス</v>
      </c>
      <c r="D78" s="49" t="s">
        <v>69</v>
      </c>
    </row>
    <row r="79" spans="1:4">
      <c r="A79" s="58" t="s">
        <v>27</v>
      </c>
      <c r="B79" s="49" t="s">
        <v>96</v>
      </c>
      <c r="C79" s="49" t="str">
        <f t="shared" si="4"/>
        <v>職員証再発行（更新）申請書 （非常勤職員）教育・国際連携本部</v>
      </c>
      <c r="D79" s="49" t="s">
        <v>69</v>
      </c>
    </row>
    <row r="80" spans="1:4">
      <c r="A80" s="58" t="s">
        <v>27</v>
      </c>
      <c r="B80" s="49" t="s">
        <v>97</v>
      </c>
      <c r="C80" s="49" t="str">
        <f t="shared" si="4"/>
        <v>職員証再発行（更新）申請書 （非常勤職員）研究・産学連携本部</v>
      </c>
      <c r="D80" s="49" t="s">
        <v>69</v>
      </c>
    </row>
    <row r="81" spans="1:4">
      <c r="A81" s="58" t="s">
        <v>27</v>
      </c>
      <c r="B81" s="49" t="s">
        <v>98</v>
      </c>
      <c r="C81" s="49" t="str">
        <f t="shared" si="4"/>
        <v>職員証再発行（更新）申請書 （非常勤職員）キャンパスマネジメント本部</v>
      </c>
      <c r="D81" s="49" t="s">
        <v>69</v>
      </c>
    </row>
    <row r="82" spans="1:4">
      <c r="A82" s="58" t="s">
        <v>27</v>
      </c>
      <c r="B82" s="49" t="s">
        <v>103</v>
      </c>
      <c r="C82" s="49" t="str">
        <f t="shared" si="4"/>
        <v>職員証再発行（更新）申請書 （非常勤職員）事務局①（学院等事務部除く）</v>
      </c>
      <c r="D82" s="49" t="s">
        <v>69</v>
      </c>
    </row>
    <row r="83" spans="1:4">
      <c r="A83" s="58" t="s">
        <v>27</v>
      </c>
      <c r="B83" s="49" t="s">
        <v>104</v>
      </c>
      <c r="C83" s="49" t="str">
        <f t="shared" si="4"/>
        <v>職員証再発行（更新）申請書 （非常勤職員）事務局②（学院等事務部のうち生命・IIR業務推進課）</v>
      </c>
      <c r="D83" s="55" t="s">
        <v>90</v>
      </c>
    </row>
    <row r="84" spans="1:4">
      <c r="A84" s="58" t="s">
        <v>27</v>
      </c>
      <c r="B84" s="49" t="s">
        <v>105</v>
      </c>
      <c r="C84" s="49" t="str">
        <f>A84&amp;B84</f>
        <v>職員証再発行（更新）申請書 （非常勤職員）事務局③（学院等事務部のうち生命・IIR以外の業務推進課）</v>
      </c>
      <c r="D84" s="49" t="s">
        <v>69</v>
      </c>
    </row>
    <row r="85" spans="1:4">
      <c r="A85" s="58" t="s">
        <v>27</v>
      </c>
      <c r="B85" s="49" t="s">
        <v>100</v>
      </c>
      <c r="C85" s="49" t="str">
        <f t="shared" si="4"/>
        <v>職員証再発行（更新）申請書 （非常勤職員）オープンファシリティセンター</v>
      </c>
      <c r="D85" s="49" t="s">
        <v>69</v>
      </c>
    </row>
    <row r="86" spans="1:4">
      <c r="A86" s="58" t="s">
        <v>27</v>
      </c>
      <c r="B86" s="49" t="s">
        <v>101</v>
      </c>
      <c r="C86" s="49" t="str">
        <f t="shared" si="4"/>
        <v>職員証再発行（更新）申請書 （非常勤職員）その他</v>
      </c>
      <c r="D86" s="49" t="s">
        <v>69</v>
      </c>
    </row>
  </sheetData>
  <autoFilter ref="A2:G86" xr:uid="{00000000-0001-0000-0100-000000000000}"/>
  <phoneticPr fontId="30"/>
  <hyperlinks>
    <hyperlink ref="D3" r:id="rId1" display="rig.jim@jim.titech.ac.jp" xr:uid="{9A3ACF4C-55D3-47E8-938D-16ED2A19CE21}"/>
    <hyperlink ref="D6" r:id="rId2" display="jyoriko@jim.titech.ac.jp" xr:uid="{57AEF8B4-AA58-46A1-914F-8253B1B85788}"/>
    <hyperlink ref="D9" r:id="rId3" display="syariko@jim.titech.ac.jp" xr:uid="{82501AA9-69C1-440F-B82F-51AB5B501170}"/>
    <hyperlink ref="D5" r:id="rId4" display="kog.jim1@jim.titech.ac.jp" xr:uid="{66F53BAE-DADC-4381-8853-D8699F1560FC}"/>
    <hyperlink ref="D4" r:id="rId5" display="kog.jim1@jim.titech.ac.jp" xr:uid="{24D224C0-9253-4B2C-BA32-ABA70D62543F}"/>
    <hyperlink ref="D7" r:id="rId6" display="jyoriko@jim.titech.ac.jp" xr:uid="{96AA4702-DA54-40A9-8694-A304CF1F9051}"/>
    <hyperlink ref="D14" r:id="rId7" display="jinjicard@jim.titech.ac.jp" xr:uid="{8EBDEFB9-AD0D-41B4-BF5C-1643458FD168}"/>
    <hyperlink ref="D12" r:id="rId8" display="jinjicard@jim.titech.ac.jp" xr:uid="{BAA604B0-DED0-4B90-A70B-CCC01AA11DD2}"/>
    <hyperlink ref="D16" r:id="rId9" display="jinjicard@jim.titech.ac.jp" xr:uid="{151ACC48-B0BD-46F1-A880-4940D7DCF194}"/>
    <hyperlink ref="D17" r:id="rId10" display="jinjicard@jim.titech.ac.jp" xr:uid="{7F4AE13C-0B60-44DE-AA24-19BB62585BFB}"/>
    <hyperlink ref="D18" r:id="rId11" display="jinjicard@jim.titech.ac.jp" xr:uid="{CC9A0061-6B92-461A-A9C3-3214F2ECF10B}"/>
    <hyperlink ref="D20" r:id="rId12" display="jinjicard@jim.titech.ac.jp" xr:uid="{A727B0D1-07F8-493A-ACA9-EF6E5ECE1CFE}"/>
    <hyperlink ref="D19" r:id="rId13" display="jinjicard@jim.titech.ac.jp" xr:uid="{14A3CA0A-AD41-4F83-8FA1-705B7EBBB52A}"/>
    <hyperlink ref="D21" r:id="rId14" display="jinjicard@jim.titech.ac.jp" xr:uid="{23EAE154-9CE4-49EF-957E-94E147F7B382}"/>
    <hyperlink ref="D42" r:id="rId15" display="syariko@jim.titech.ac.jp" xr:uid="{3BD90047-4BFA-4F4F-BA3B-CBD890D7C9BA}"/>
    <hyperlink ref="D23" r:id="rId16" display="ytanji@jim.titech.ac.jp" xr:uid="{0FC060D6-2BD0-433E-8223-258A97AC628F}"/>
    <hyperlink ref="D24" r:id="rId17" display="ytanji@jim.titech.ac.jp" xr:uid="{8CECB0DB-8085-4BD4-ABED-625A9ADA171A}"/>
    <hyperlink ref="D25" r:id="rId18" display="ytanji@jim.titech.ac.jp" xr:uid="{A52AC965-31C1-4C87-9856-24507BFE60E3}"/>
    <hyperlink ref="D26" r:id="rId19" display="ytanji@jim.titech.ac.jp" xr:uid="{6EF01647-5C01-4CB0-80C1-6AF23E41A990}"/>
    <hyperlink ref="D27" r:id="rId20" display="ytanji@jim.titech.ac.jp" xr:uid="{36FBD0C9-93CA-4BAF-BDB7-194B2FDB6E47}"/>
    <hyperlink ref="D29" r:id="rId21" display="ytanji@jim.titech.ac.jp" xr:uid="{873415B4-2CD8-4809-BA31-D9B620942E74}"/>
    <hyperlink ref="D32" r:id="rId22" display="ytanji@jim.titech.ac.jp" xr:uid="{DDD0D968-8551-46BA-AFF1-BC4539BAA5DE}"/>
    <hyperlink ref="D34" r:id="rId23" display="ytanji@jim.titech.ac.jp" xr:uid="{83F9CA2E-1BFA-4206-921F-530B6A3A5882}"/>
    <hyperlink ref="D62" r:id="rId24" xr:uid="{5A872813-0997-42D0-ACD3-18C8FB92F32C}"/>
    <hyperlink ref="D60" r:id="rId25" display="jinjicard@jim.titech.ac.jp" xr:uid="{CB3F4AA1-C9CA-4EB1-BDA8-E3EC5533316D}"/>
    <hyperlink ref="D59" r:id="rId26" display="jinjicard@jim.titech.ac.jp" xr:uid="{057FE6FE-4CB5-4AAE-AD4E-9244170440EE}"/>
    <hyperlink ref="D58" r:id="rId27" display="jinjicard@jim.titech.ac.jp" xr:uid="{D8B36FDE-8121-499E-A0E0-A8E9E488E219}"/>
    <hyperlink ref="D57" r:id="rId28" display="jinjicard@jim.titech.ac.jp" xr:uid="{D966E7A9-0782-4BF0-AB99-E11F5CEED4F5}"/>
    <hyperlink ref="D56" r:id="rId29" display="jinjicard@jim.titech.ac.jp" xr:uid="{439F126C-A3F3-4101-A3A2-983753AFC555}"/>
    <hyperlink ref="D54" r:id="rId30" display="jinjicard@jim.titech.ac.jp" xr:uid="{1AF7FDF4-CEB0-440F-9A07-20E9A6CFFA22}"/>
    <hyperlink ref="D52" r:id="rId31" display="jinjicard@jim.titech.ac.jp" xr:uid="{678BA07C-115C-43FB-9C7C-67FFEF9C1997}"/>
    <hyperlink ref="D49" r:id="rId32" xr:uid="{C375B2F4-6A38-451E-854A-5BEE2020D76E}"/>
    <hyperlink ref="D47" r:id="rId33" xr:uid="{8DA04538-F2AD-47F4-BE97-E31B54704458}"/>
    <hyperlink ref="D46" r:id="rId34" xr:uid="{50119FE9-D572-42FF-AE9F-AB937B570602}"/>
    <hyperlink ref="D45" r:id="rId35" xr:uid="{2D49FB7F-57E3-4825-8856-B2F3161C4FC3}"/>
    <hyperlink ref="D36" r:id="rId36" display="ytanji@jim.titech.ac.jp" xr:uid="{32858785-F947-4191-A7D4-E68D66A8E297}"/>
    <hyperlink ref="D37" r:id="rId37" display="ytanji@jim.titech.ac.jp" xr:uid="{0EA0CD7F-AADC-4070-AF65-1B5D39A50952}"/>
    <hyperlink ref="D38" r:id="rId38" display="ytanji@jim.titech.ac.jp" xr:uid="{EEE474FB-EB1B-49BE-95F4-E86416D4130C}"/>
    <hyperlink ref="D40" r:id="rId39" display="ytanji@jim.titech.ac.jp" xr:uid="{F1D84DC1-9A2A-47FB-A7E4-6A106E407F9C}"/>
    <hyperlink ref="D39" r:id="rId40" display="ytanji@jim.titech.ac.jp" xr:uid="{A73D3F07-E926-4B41-9CE6-0D0AA491DD5D}"/>
    <hyperlink ref="D41" r:id="rId41" display="ytanji@jim.titech.ac.jp" xr:uid="{C649B45C-11C8-4013-9128-A20FE9D75248}"/>
    <hyperlink ref="D44" r:id="rId42" xr:uid="{76148FB2-F55B-4424-B8A8-ED2ACDCF1DF9}"/>
    <hyperlink ref="D43" r:id="rId43" xr:uid="{5AF55645-B396-4704-8623-4E924D5186FF}"/>
    <hyperlink ref="D22" r:id="rId44" display="syariko@jim.titech.ac.jp" xr:uid="{418FA606-389F-4EDB-97B2-BFFC24EB161C}"/>
    <hyperlink ref="D65" r:id="rId45" display="ytanji@jim.titech.ac.jp" xr:uid="{91432CED-F3B3-4A89-A3EA-44EE09AA0C66}"/>
    <hyperlink ref="D66" r:id="rId46" display="ytanji@jim.titech.ac.jp" xr:uid="{63E5DB09-2D23-4413-BD2E-F4D3145A6979}"/>
    <hyperlink ref="D67" r:id="rId47" display="ytanji@jim.titech.ac.jp" xr:uid="{BEB3DA09-88D6-4D0F-9F08-561D9CB17857}"/>
    <hyperlink ref="D68" r:id="rId48" display="ytanji@jim.titech.ac.jp" xr:uid="{9303141D-3EE5-4F3D-82A3-8AD5862DA03D}"/>
    <hyperlink ref="D69" r:id="rId49" display="ytanji@jim.titech.ac.jp" xr:uid="{2AE80E6C-3653-4F2C-84F7-0D71AC919C60}"/>
    <hyperlink ref="D71" r:id="rId50" display="ytanji@jim.titech.ac.jp" xr:uid="{98F14D83-8739-40C6-B449-6AAB01CDE745}"/>
    <hyperlink ref="D74" r:id="rId51" display="ytanji@jim.titech.ac.jp" xr:uid="{B1C319B4-0430-4A6B-A6E6-45E72FA72635}"/>
    <hyperlink ref="D76" r:id="rId52" display="ytanji@jim.titech.ac.jp" xr:uid="{849FA5BE-9165-461A-92A5-AEF934D0B828}"/>
    <hyperlink ref="D78" r:id="rId53" display="ytanji@jim.titech.ac.jp" xr:uid="{CB28F358-AD67-41C8-8540-187286437F12}"/>
    <hyperlink ref="D79" r:id="rId54" display="ytanji@jim.titech.ac.jp" xr:uid="{B77F7C6E-C72C-4EC6-B0EA-804A474530CB}"/>
    <hyperlink ref="D80" r:id="rId55" display="ytanji@jim.titech.ac.jp" xr:uid="{871119DA-AEE9-4B56-839F-CDCF006316F9}"/>
    <hyperlink ref="D81" r:id="rId56" display="ytanji@jim.titech.ac.jp" xr:uid="{4D1114A1-E19E-40D4-BC5F-3DFA1097BF0C}"/>
    <hyperlink ref="D82" r:id="rId57" display="ytanji@jim.titech.ac.jp" xr:uid="{1BE04743-0701-4D30-99F8-B9CA5D57FABC}"/>
    <hyperlink ref="D84" r:id="rId58" display="ytanji@jim.titech.ac.jp" xr:uid="{6620DA93-AA75-464E-9478-EB46A1AC38F2}"/>
    <hyperlink ref="D85" r:id="rId59" display="ytanji@jim.titech.ac.jp" xr:uid="{DA2EE6D1-26AA-48E4-A6CF-EE7762D77530}"/>
    <hyperlink ref="D86" r:id="rId60" display="ytanji@jim.titech.ac.jp" xr:uid="{D5D5AB25-C560-4D49-A1CA-C989B4F81F08}"/>
    <hyperlink ref="D63" r:id="rId61" display="jinjicard@jim.titech.ac.jp" xr:uid="{C1C65DDE-EA97-49CF-9EE6-9783D19C76DA}"/>
    <hyperlink ref="D64" r:id="rId62" display="syariko@jim.titech.ac.jp" xr:uid="{8BAFE207-E94D-48F4-B267-755E8D3EF26B}"/>
  </hyperlinks>
  <pageMargins left="0.48" right="0.19685039370078741" top="0.19685039370078741" bottom="0.15748031496062992" header="0.11811023622047245" footer="0.11811023622047245"/>
  <pageSetup paperSize="9" scale="53" orientation="portrait" r:id="rId6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"/>
  <sheetViews>
    <sheetView showGridLines="0" topLeftCell="E1" workbookViewId="0">
      <selection activeCell="R12" sqref="R12"/>
    </sheetView>
  </sheetViews>
  <sheetFormatPr defaultColWidth="12" defaultRowHeight="15" customHeight="1"/>
  <cols>
    <col min="1" max="2" width="12" style="17"/>
    <col min="3" max="3" width="10.625" style="17" bestFit="1" customWidth="1"/>
    <col min="4" max="4" width="5.125" style="18" customWidth="1"/>
    <col min="5" max="5" width="8.5" style="21" customWidth="1"/>
    <col min="6" max="7" width="10.625" style="17" customWidth="1"/>
    <col min="8" max="8" width="10.625" style="19" customWidth="1"/>
    <col min="9" max="9" width="16.5" style="18" customWidth="1"/>
    <col min="10" max="10" width="16.375" style="18" customWidth="1"/>
    <col min="11" max="11" width="15.625" style="17" customWidth="1"/>
    <col min="12" max="12" width="11.125" style="19" customWidth="1"/>
    <col min="13" max="13" width="11.625" style="19" customWidth="1"/>
    <col min="14" max="14" width="7.375" style="20" customWidth="1"/>
    <col min="15" max="15" width="6.75" style="19" customWidth="1"/>
    <col min="16" max="16" width="8.25" style="21" customWidth="1"/>
    <col min="17" max="17" width="16" style="18" customWidth="1"/>
    <col min="18" max="18" width="17.5" style="18" customWidth="1"/>
    <col min="19" max="19" width="9.625" style="19" customWidth="1"/>
    <col min="20" max="20" width="18.625" style="22" customWidth="1"/>
    <col min="21" max="21" width="27.625" style="22" customWidth="1"/>
    <col min="22" max="22" width="4.875" style="16" customWidth="1"/>
    <col min="23" max="23" width="13" style="17" bestFit="1" customWidth="1"/>
    <col min="24" max="258" width="12" style="17"/>
    <col min="259" max="259" width="10.625" style="17" bestFit="1" customWidth="1"/>
    <col min="260" max="260" width="5.125" style="17" customWidth="1"/>
    <col min="261" max="261" width="16.5" style="17" customWidth="1"/>
    <col min="262" max="262" width="15.5" style="17" bestFit="1" customWidth="1"/>
    <col min="263" max="263" width="15.625" style="17" customWidth="1"/>
    <col min="264" max="264" width="11.125" style="17" customWidth="1"/>
    <col min="265" max="265" width="11.625" style="17" customWidth="1"/>
    <col min="266" max="266" width="12.625" style="17" customWidth="1"/>
    <col min="267" max="267" width="3" style="17" customWidth="1"/>
    <col min="268" max="268" width="4.625" style="17" customWidth="1"/>
    <col min="269" max="269" width="8.5" style="17" customWidth="1"/>
    <col min="270" max="272" width="10.625" style="17" customWidth="1"/>
    <col min="273" max="273" width="16" style="17" customWidth="1"/>
    <col min="274" max="274" width="33" style="17" bestFit="1" customWidth="1"/>
    <col min="275" max="275" width="9.625" style="17" customWidth="1"/>
    <col min="276" max="276" width="18.625" style="17" customWidth="1"/>
    <col min="277" max="277" width="27.625" style="17" customWidth="1"/>
    <col min="278" max="278" width="4.875" style="17" customWidth="1"/>
    <col min="279" max="279" width="13" style="17" bestFit="1" customWidth="1"/>
    <col min="280" max="514" width="12" style="17"/>
    <col min="515" max="515" width="10.625" style="17" bestFit="1" customWidth="1"/>
    <col min="516" max="516" width="5.125" style="17" customWidth="1"/>
    <col min="517" max="517" width="16.5" style="17" customWidth="1"/>
    <col min="518" max="518" width="15.5" style="17" bestFit="1" customWidth="1"/>
    <col min="519" max="519" width="15.625" style="17" customWidth="1"/>
    <col min="520" max="520" width="11.125" style="17" customWidth="1"/>
    <col min="521" max="521" width="11.625" style="17" customWidth="1"/>
    <col min="522" max="522" width="12.625" style="17" customWidth="1"/>
    <col min="523" max="523" width="3" style="17" customWidth="1"/>
    <col min="524" max="524" width="4.625" style="17" customWidth="1"/>
    <col min="525" max="525" width="8.5" style="17" customWidth="1"/>
    <col min="526" max="528" width="10.625" style="17" customWidth="1"/>
    <col min="529" max="529" width="16" style="17" customWidth="1"/>
    <col min="530" max="530" width="33" style="17" bestFit="1" customWidth="1"/>
    <col min="531" max="531" width="9.625" style="17" customWidth="1"/>
    <col min="532" max="532" width="18.625" style="17" customWidth="1"/>
    <col min="533" max="533" width="27.625" style="17" customWidth="1"/>
    <col min="534" max="534" width="4.875" style="17" customWidth="1"/>
    <col min="535" max="535" width="13" style="17" bestFit="1" customWidth="1"/>
    <col min="536" max="770" width="12" style="17"/>
    <col min="771" max="771" width="10.625" style="17" bestFit="1" customWidth="1"/>
    <col min="772" max="772" width="5.125" style="17" customWidth="1"/>
    <col min="773" max="773" width="16.5" style="17" customWidth="1"/>
    <col min="774" max="774" width="15.5" style="17" bestFit="1" customWidth="1"/>
    <col min="775" max="775" width="15.625" style="17" customWidth="1"/>
    <col min="776" max="776" width="11.125" style="17" customWidth="1"/>
    <col min="777" max="777" width="11.625" style="17" customWidth="1"/>
    <col min="778" max="778" width="12.625" style="17" customWidth="1"/>
    <col min="779" max="779" width="3" style="17" customWidth="1"/>
    <col min="780" max="780" width="4.625" style="17" customWidth="1"/>
    <col min="781" max="781" width="8.5" style="17" customWidth="1"/>
    <col min="782" max="784" width="10.625" style="17" customWidth="1"/>
    <col min="785" max="785" width="16" style="17" customWidth="1"/>
    <col min="786" max="786" width="33" style="17" bestFit="1" customWidth="1"/>
    <col min="787" max="787" width="9.625" style="17" customWidth="1"/>
    <col min="788" max="788" width="18.625" style="17" customWidth="1"/>
    <col min="789" max="789" width="27.625" style="17" customWidth="1"/>
    <col min="790" max="790" width="4.875" style="17" customWidth="1"/>
    <col min="791" max="791" width="13" style="17" bestFit="1" customWidth="1"/>
    <col min="792" max="1026" width="12" style="17"/>
    <col min="1027" max="1027" width="10.625" style="17" bestFit="1" customWidth="1"/>
    <col min="1028" max="1028" width="5.125" style="17" customWidth="1"/>
    <col min="1029" max="1029" width="16.5" style="17" customWidth="1"/>
    <col min="1030" max="1030" width="15.5" style="17" bestFit="1" customWidth="1"/>
    <col min="1031" max="1031" width="15.625" style="17" customWidth="1"/>
    <col min="1032" max="1032" width="11.125" style="17" customWidth="1"/>
    <col min="1033" max="1033" width="11.625" style="17" customWidth="1"/>
    <col min="1034" max="1034" width="12.625" style="17" customWidth="1"/>
    <col min="1035" max="1035" width="3" style="17" customWidth="1"/>
    <col min="1036" max="1036" width="4.625" style="17" customWidth="1"/>
    <col min="1037" max="1037" width="8.5" style="17" customWidth="1"/>
    <col min="1038" max="1040" width="10.625" style="17" customWidth="1"/>
    <col min="1041" max="1041" width="16" style="17" customWidth="1"/>
    <col min="1042" max="1042" width="33" style="17" bestFit="1" customWidth="1"/>
    <col min="1043" max="1043" width="9.625" style="17" customWidth="1"/>
    <col min="1044" max="1044" width="18.625" style="17" customWidth="1"/>
    <col min="1045" max="1045" width="27.625" style="17" customWidth="1"/>
    <col min="1046" max="1046" width="4.875" style="17" customWidth="1"/>
    <col min="1047" max="1047" width="13" style="17" bestFit="1" customWidth="1"/>
    <col min="1048" max="1282" width="12" style="17"/>
    <col min="1283" max="1283" width="10.625" style="17" bestFit="1" customWidth="1"/>
    <col min="1284" max="1284" width="5.125" style="17" customWidth="1"/>
    <col min="1285" max="1285" width="16.5" style="17" customWidth="1"/>
    <col min="1286" max="1286" width="15.5" style="17" bestFit="1" customWidth="1"/>
    <col min="1287" max="1287" width="15.625" style="17" customWidth="1"/>
    <col min="1288" max="1288" width="11.125" style="17" customWidth="1"/>
    <col min="1289" max="1289" width="11.625" style="17" customWidth="1"/>
    <col min="1290" max="1290" width="12.625" style="17" customWidth="1"/>
    <col min="1291" max="1291" width="3" style="17" customWidth="1"/>
    <col min="1292" max="1292" width="4.625" style="17" customWidth="1"/>
    <col min="1293" max="1293" width="8.5" style="17" customWidth="1"/>
    <col min="1294" max="1296" width="10.625" style="17" customWidth="1"/>
    <col min="1297" max="1297" width="16" style="17" customWidth="1"/>
    <col min="1298" max="1298" width="33" style="17" bestFit="1" customWidth="1"/>
    <col min="1299" max="1299" width="9.625" style="17" customWidth="1"/>
    <col min="1300" max="1300" width="18.625" style="17" customWidth="1"/>
    <col min="1301" max="1301" width="27.625" style="17" customWidth="1"/>
    <col min="1302" max="1302" width="4.875" style="17" customWidth="1"/>
    <col min="1303" max="1303" width="13" style="17" bestFit="1" customWidth="1"/>
    <col min="1304" max="1538" width="12" style="17"/>
    <col min="1539" max="1539" width="10.625" style="17" bestFit="1" customWidth="1"/>
    <col min="1540" max="1540" width="5.125" style="17" customWidth="1"/>
    <col min="1541" max="1541" width="16.5" style="17" customWidth="1"/>
    <col min="1542" max="1542" width="15.5" style="17" bestFit="1" customWidth="1"/>
    <col min="1543" max="1543" width="15.625" style="17" customWidth="1"/>
    <col min="1544" max="1544" width="11.125" style="17" customWidth="1"/>
    <col min="1545" max="1545" width="11.625" style="17" customWidth="1"/>
    <col min="1546" max="1546" width="12.625" style="17" customWidth="1"/>
    <col min="1547" max="1547" width="3" style="17" customWidth="1"/>
    <col min="1548" max="1548" width="4.625" style="17" customWidth="1"/>
    <col min="1549" max="1549" width="8.5" style="17" customWidth="1"/>
    <col min="1550" max="1552" width="10.625" style="17" customWidth="1"/>
    <col min="1553" max="1553" width="16" style="17" customWidth="1"/>
    <col min="1554" max="1554" width="33" style="17" bestFit="1" customWidth="1"/>
    <col min="1555" max="1555" width="9.625" style="17" customWidth="1"/>
    <col min="1556" max="1556" width="18.625" style="17" customWidth="1"/>
    <col min="1557" max="1557" width="27.625" style="17" customWidth="1"/>
    <col min="1558" max="1558" width="4.875" style="17" customWidth="1"/>
    <col min="1559" max="1559" width="13" style="17" bestFit="1" customWidth="1"/>
    <col min="1560" max="1794" width="12" style="17"/>
    <col min="1795" max="1795" width="10.625" style="17" bestFit="1" customWidth="1"/>
    <col min="1796" max="1796" width="5.125" style="17" customWidth="1"/>
    <col min="1797" max="1797" width="16.5" style="17" customWidth="1"/>
    <col min="1798" max="1798" width="15.5" style="17" bestFit="1" customWidth="1"/>
    <col min="1799" max="1799" width="15.625" style="17" customWidth="1"/>
    <col min="1800" max="1800" width="11.125" style="17" customWidth="1"/>
    <col min="1801" max="1801" width="11.625" style="17" customWidth="1"/>
    <col min="1802" max="1802" width="12.625" style="17" customWidth="1"/>
    <col min="1803" max="1803" width="3" style="17" customWidth="1"/>
    <col min="1804" max="1804" width="4.625" style="17" customWidth="1"/>
    <col min="1805" max="1805" width="8.5" style="17" customWidth="1"/>
    <col min="1806" max="1808" width="10.625" style="17" customWidth="1"/>
    <col min="1809" max="1809" width="16" style="17" customWidth="1"/>
    <col min="1810" max="1810" width="33" style="17" bestFit="1" customWidth="1"/>
    <col min="1811" max="1811" width="9.625" style="17" customWidth="1"/>
    <col min="1812" max="1812" width="18.625" style="17" customWidth="1"/>
    <col min="1813" max="1813" width="27.625" style="17" customWidth="1"/>
    <col min="1814" max="1814" width="4.875" style="17" customWidth="1"/>
    <col min="1815" max="1815" width="13" style="17" bestFit="1" customWidth="1"/>
    <col min="1816" max="2050" width="12" style="17"/>
    <col min="2051" max="2051" width="10.625" style="17" bestFit="1" customWidth="1"/>
    <col min="2052" max="2052" width="5.125" style="17" customWidth="1"/>
    <col min="2053" max="2053" width="16.5" style="17" customWidth="1"/>
    <col min="2054" max="2054" width="15.5" style="17" bestFit="1" customWidth="1"/>
    <col min="2055" max="2055" width="15.625" style="17" customWidth="1"/>
    <col min="2056" max="2056" width="11.125" style="17" customWidth="1"/>
    <col min="2057" max="2057" width="11.625" style="17" customWidth="1"/>
    <col min="2058" max="2058" width="12.625" style="17" customWidth="1"/>
    <col min="2059" max="2059" width="3" style="17" customWidth="1"/>
    <col min="2060" max="2060" width="4.625" style="17" customWidth="1"/>
    <col min="2061" max="2061" width="8.5" style="17" customWidth="1"/>
    <col min="2062" max="2064" width="10.625" style="17" customWidth="1"/>
    <col min="2065" max="2065" width="16" style="17" customWidth="1"/>
    <col min="2066" max="2066" width="33" style="17" bestFit="1" customWidth="1"/>
    <col min="2067" max="2067" width="9.625" style="17" customWidth="1"/>
    <col min="2068" max="2068" width="18.625" style="17" customWidth="1"/>
    <col min="2069" max="2069" width="27.625" style="17" customWidth="1"/>
    <col min="2070" max="2070" width="4.875" style="17" customWidth="1"/>
    <col min="2071" max="2071" width="13" style="17" bestFit="1" customWidth="1"/>
    <col min="2072" max="2306" width="12" style="17"/>
    <col min="2307" max="2307" width="10.625" style="17" bestFit="1" customWidth="1"/>
    <col min="2308" max="2308" width="5.125" style="17" customWidth="1"/>
    <col min="2309" max="2309" width="16.5" style="17" customWidth="1"/>
    <col min="2310" max="2310" width="15.5" style="17" bestFit="1" customWidth="1"/>
    <col min="2311" max="2311" width="15.625" style="17" customWidth="1"/>
    <col min="2312" max="2312" width="11.125" style="17" customWidth="1"/>
    <col min="2313" max="2313" width="11.625" style="17" customWidth="1"/>
    <col min="2314" max="2314" width="12.625" style="17" customWidth="1"/>
    <col min="2315" max="2315" width="3" style="17" customWidth="1"/>
    <col min="2316" max="2316" width="4.625" style="17" customWidth="1"/>
    <col min="2317" max="2317" width="8.5" style="17" customWidth="1"/>
    <col min="2318" max="2320" width="10.625" style="17" customWidth="1"/>
    <col min="2321" max="2321" width="16" style="17" customWidth="1"/>
    <col min="2322" max="2322" width="33" style="17" bestFit="1" customWidth="1"/>
    <col min="2323" max="2323" width="9.625" style="17" customWidth="1"/>
    <col min="2324" max="2324" width="18.625" style="17" customWidth="1"/>
    <col min="2325" max="2325" width="27.625" style="17" customWidth="1"/>
    <col min="2326" max="2326" width="4.875" style="17" customWidth="1"/>
    <col min="2327" max="2327" width="13" style="17" bestFit="1" customWidth="1"/>
    <col min="2328" max="2562" width="12" style="17"/>
    <col min="2563" max="2563" width="10.625" style="17" bestFit="1" customWidth="1"/>
    <col min="2564" max="2564" width="5.125" style="17" customWidth="1"/>
    <col min="2565" max="2565" width="16.5" style="17" customWidth="1"/>
    <col min="2566" max="2566" width="15.5" style="17" bestFit="1" customWidth="1"/>
    <col min="2567" max="2567" width="15.625" style="17" customWidth="1"/>
    <col min="2568" max="2568" width="11.125" style="17" customWidth="1"/>
    <col min="2569" max="2569" width="11.625" style="17" customWidth="1"/>
    <col min="2570" max="2570" width="12.625" style="17" customWidth="1"/>
    <col min="2571" max="2571" width="3" style="17" customWidth="1"/>
    <col min="2572" max="2572" width="4.625" style="17" customWidth="1"/>
    <col min="2573" max="2573" width="8.5" style="17" customWidth="1"/>
    <col min="2574" max="2576" width="10.625" style="17" customWidth="1"/>
    <col min="2577" max="2577" width="16" style="17" customWidth="1"/>
    <col min="2578" max="2578" width="33" style="17" bestFit="1" customWidth="1"/>
    <col min="2579" max="2579" width="9.625" style="17" customWidth="1"/>
    <col min="2580" max="2580" width="18.625" style="17" customWidth="1"/>
    <col min="2581" max="2581" width="27.625" style="17" customWidth="1"/>
    <col min="2582" max="2582" width="4.875" style="17" customWidth="1"/>
    <col min="2583" max="2583" width="13" style="17" bestFit="1" customWidth="1"/>
    <col min="2584" max="2818" width="12" style="17"/>
    <col min="2819" max="2819" width="10.625" style="17" bestFit="1" customWidth="1"/>
    <col min="2820" max="2820" width="5.125" style="17" customWidth="1"/>
    <col min="2821" max="2821" width="16.5" style="17" customWidth="1"/>
    <col min="2822" max="2822" width="15.5" style="17" bestFit="1" customWidth="1"/>
    <col min="2823" max="2823" width="15.625" style="17" customWidth="1"/>
    <col min="2824" max="2824" width="11.125" style="17" customWidth="1"/>
    <col min="2825" max="2825" width="11.625" style="17" customWidth="1"/>
    <col min="2826" max="2826" width="12.625" style="17" customWidth="1"/>
    <col min="2827" max="2827" width="3" style="17" customWidth="1"/>
    <col min="2828" max="2828" width="4.625" style="17" customWidth="1"/>
    <col min="2829" max="2829" width="8.5" style="17" customWidth="1"/>
    <col min="2830" max="2832" width="10.625" style="17" customWidth="1"/>
    <col min="2833" max="2833" width="16" style="17" customWidth="1"/>
    <col min="2834" max="2834" width="33" style="17" bestFit="1" customWidth="1"/>
    <col min="2835" max="2835" width="9.625" style="17" customWidth="1"/>
    <col min="2836" max="2836" width="18.625" style="17" customWidth="1"/>
    <col min="2837" max="2837" width="27.625" style="17" customWidth="1"/>
    <col min="2838" max="2838" width="4.875" style="17" customWidth="1"/>
    <col min="2839" max="2839" width="13" style="17" bestFit="1" customWidth="1"/>
    <col min="2840" max="3074" width="12" style="17"/>
    <col min="3075" max="3075" width="10.625" style="17" bestFit="1" customWidth="1"/>
    <col min="3076" max="3076" width="5.125" style="17" customWidth="1"/>
    <col min="3077" max="3077" width="16.5" style="17" customWidth="1"/>
    <col min="3078" max="3078" width="15.5" style="17" bestFit="1" customWidth="1"/>
    <col min="3079" max="3079" width="15.625" style="17" customWidth="1"/>
    <col min="3080" max="3080" width="11.125" style="17" customWidth="1"/>
    <col min="3081" max="3081" width="11.625" style="17" customWidth="1"/>
    <col min="3082" max="3082" width="12.625" style="17" customWidth="1"/>
    <col min="3083" max="3083" width="3" style="17" customWidth="1"/>
    <col min="3084" max="3084" width="4.625" style="17" customWidth="1"/>
    <col min="3085" max="3085" width="8.5" style="17" customWidth="1"/>
    <col min="3086" max="3088" width="10.625" style="17" customWidth="1"/>
    <col min="3089" max="3089" width="16" style="17" customWidth="1"/>
    <col min="3090" max="3090" width="33" style="17" bestFit="1" customWidth="1"/>
    <col min="3091" max="3091" width="9.625" style="17" customWidth="1"/>
    <col min="3092" max="3092" width="18.625" style="17" customWidth="1"/>
    <col min="3093" max="3093" width="27.625" style="17" customWidth="1"/>
    <col min="3094" max="3094" width="4.875" style="17" customWidth="1"/>
    <col min="3095" max="3095" width="13" style="17" bestFit="1" customWidth="1"/>
    <col min="3096" max="3330" width="12" style="17"/>
    <col min="3331" max="3331" width="10.625" style="17" bestFit="1" customWidth="1"/>
    <col min="3332" max="3332" width="5.125" style="17" customWidth="1"/>
    <col min="3333" max="3333" width="16.5" style="17" customWidth="1"/>
    <col min="3334" max="3334" width="15.5" style="17" bestFit="1" customWidth="1"/>
    <col min="3335" max="3335" width="15.625" style="17" customWidth="1"/>
    <col min="3336" max="3336" width="11.125" style="17" customWidth="1"/>
    <col min="3337" max="3337" width="11.625" style="17" customWidth="1"/>
    <col min="3338" max="3338" width="12.625" style="17" customWidth="1"/>
    <col min="3339" max="3339" width="3" style="17" customWidth="1"/>
    <col min="3340" max="3340" width="4.625" style="17" customWidth="1"/>
    <col min="3341" max="3341" width="8.5" style="17" customWidth="1"/>
    <col min="3342" max="3344" width="10.625" style="17" customWidth="1"/>
    <col min="3345" max="3345" width="16" style="17" customWidth="1"/>
    <col min="3346" max="3346" width="33" style="17" bestFit="1" customWidth="1"/>
    <col min="3347" max="3347" width="9.625" style="17" customWidth="1"/>
    <col min="3348" max="3348" width="18.625" style="17" customWidth="1"/>
    <col min="3349" max="3349" width="27.625" style="17" customWidth="1"/>
    <col min="3350" max="3350" width="4.875" style="17" customWidth="1"/>
    <col min="3351" max="3351" width="13" style="17" bestFit="1" customWidth="1"/>
    <col min="3352" max="3586" width="12" style="17"/>
    <col min="3587" max="3587" width="10.625" style="17" bestFit="1" customWidth="1"/>
    <col min="3588" max="3588" width="5.125" style="17" customWidth="1"/>
    <col min="3589" max="3589" width="16.5" style="17" customWidth="1"/>
    <col min="3590" max="3590" width="15.5" style="17" bestFit="1" customWidth="1"/>
    <col min="3591" max="3591" width="15.625" style="17" customWidth="1"/>
    <col min="3592" max="3592" width="11.125" style="17" customWidth="1"/>
    <col min="3593" max="3593" width="11.625" style="17" customWidth="1"/>
    <col min="3594" max="3594" width="12.625" style="17" customWidth="1"/>
    <col min="3595" max="3595" width="3" style="17" customWidth="1"/>
    <col min="3596" max="3596" width="4.625" style="17" customWidth="1"/>
    <col min="3597" max="3597" width="8.5" style="17" customWidth="1"/>
    <col min="3598" max="3600" width="10.625" style="17" customWidth="1"/>
    <col min="3601" max="3601" width="16" style="17" customWidth="1"/>
    <col min="3602" max="3602" width="33" style="17" bestFit="1" customWidth="1"/>
    <col min="3603" max="3603" width="9.625" style="17" customWidth="1"/>
    <col min="3604" max="3604" width="18.625" style="17" customWidth="1"/>
    <col min="3605" max="3605" width="27.625" style="17" customWidth="1"/>
    <col min="3606" max="3606" width="4.875" style="17" customWidth="1"/>
    <col min="3607" max="3607" width="13" style="17" bestFit="1" customWidth="1"/>
    <col min="3608" max="3842" width="12" style="17"/>
    <col min="3843" max="3843" width="10.625" style="17" bestFit="1" customWidth="1"/>
    <col min="3844" max="3844" width="5.125" style="17" customWidth="1"/>
    <col min="3845" max="3845" width="16.5" style="17" customWidth="1"/>
    <col min="3846" max="3846" width="15.5" style="17" bestFit="1" customWidth="1"/>
    <col min="3847" max="3847" width="15.625" style="17" customWidth="1"/>
    <col min="3848" max="3848" width="11.125" style="17" customWidth="1"/>
    <col min="3849" max="3849" width="11.625" style="17" customWidth="1"/>
    <col min="3850" max="3850" width="12.625" style="17" customWidth="1"/>
    <col min="3851" max="3851" width="3" style="17" customWidth="1"/>
    <col min="3852" max="3852" width="4.625" style="17" customWidth="1"/>
    <col min="3853" max="3853" width="8.5" style="17" customWidth="1"/>
    <col min="3854" max="3856" width="10.625" style="17" customWidth="1"/>
    <col min="3857" max="3857" width="16" style="17" customWidth="1"/>
    <col min="3858" max="3858" width="33" style="17" bestFit="1" customWidth="1"/>
    <col min="3859" max="3859" width="9.625" style="17" customWidth="1"/>
    <col min="3860" max="3860" width="18.625" style="17" customWidth="1"/>
    <col min="3861" max="3861" width="27.625" style="17" customWidth="1"/>
    <col min="3862" max="3862" width="4.875" style="17" customWidth="1"/>
    <col min="3863" max="3863" width="13" style="17" bestFit="1" customWidth="1"/>
    <col min="3864" max="4098" width="12" style="17"/>
    <col min="4099" max="4099" width="10.625" style="17" bestFit="1" customWidth="1"/>
    <col min="4100" max="4100" width="5.125" style="17" customWidth="1"/>
    <col min="4101" max="4101" width="16.5" style="17" customWidth="1"/>
    <col min="4102" max="4102" width="15.5" style="17" bestFit="1" customWidth="1"/>
    <col min="4103" max="4103" width="15.625" style="17" customWidth="1"/>
    <col min="4104" max="4104" width="11.125" style="17" customWidth="1"/>
    <col min="4105" max="4105" width="11.625" style="17" customWidth="1"/>
    <col min="4106" max="4106" width="12.625" style="17" customWidth="1"/>
    <col min="4107" max="4107" width="3" style="17" customWidth="1"/>
    <col min="4108" max="4108" width="4.625" style="17" customWidth="1"/>
    <col min="4109" max="4109" width="8.5" style="17" customWidth="1"/>
    <col min="4110" max="4112" width="10.625" style="17" customWidth="1"/>
    <col min="4113" max="4113" width="16" style="17" customWidth="1"/>
    <col min="4114" max="4114" width="33" style="17" bestFit="1" customWidth="1"/>
    <col min="4115" max="4115" width="9.625" style="17" customWidth="1"/>
    <col min="4116" max="4116" width="18.625" style="17" customWidth="1"/>
    <col min="4117" max="4117" width="27.625" style="17" customWidth="1"/>
    <col min="4118" max="4118" width="4.875" style="17" customWidth="1"/>
    <col min="4119" max="4119" width="13" style="17" bestFit="1" customWidth="1"/>
    <col min="4120" max="4354" width="12" style="17"/>
    <col min="4355" max="4355" width="10.625" style="17" bestFit="1" customWidth="1"/>
    <col min="4356" max="4356" width="5.125" style="17" customWidth="1"/>
    <col min="4357" max="4357" width="16.5" style="17" customWidth="1"/>
    <col min="4358" max="4358" width="15.5" style="17" bestFit="1" customWidth="1"/>
    <col min="4359" max="4359" width="15.625" style="17" customWidth="1"/>
    <col min="4360" max="4360" width="11.125" style="17" customWidth="1"/>
    <col min="4361" max="4361" width="11.625" style="17" customWidth="1"/>
    <col min="4362" max="4362" width="12.625" style="17" customWidth="1"/>
    <col min="4363" max="4363" width="3" style="17" customWidth="1"/>
    <col min="4364" max="4364" width="4.625" style="17" customWidth="1"/>
    <col min="4365" max="4365" width="8.5" style="17" customWidth="1"/>
    <col min="4366" max="4368" width="10.625" style="17" customWidth="1"/>
    <col min="4369" max="4369" width="16" style="17" customWidth="1"/>
    <col min="4370" max="4370" width="33" style="17" bestFit="1" customWidth="1"/>
    <col min="4371" max="4371" width="9.625" style="17" customWidth="1"/>
    <col min="4372" max="4372" width="18.625" style="17" customWidth="1"/>
    <col min="4373" max="4373" width="27.625" style="17" customWidth="1"/>
    <col min="4374" max="4374" width="4.875" style="17" customWidth="1"/>
    <col min="4375" max="4375" width="13" style="17" bestFit="1" customWidth="1"/>
    <col min="4376" max="4610" width="12" style="17"/>
    <col min="4611" max="4611" width="10.625" style="17" bestFit="1" customWidth="1"/>
    <col min="4612" max="4612" width="5.125" style="17" customWidth="1"/>
    <col min="4613" max="4613" width="16.5" style="17" customWidth="1"/>
    <col min="4614" max="4614" width="15.5" style="17" bestFit="1" customWidth="1"/>
    <col min="4615" max="4615" width="15.625" style="17" customWidth="1"/>
    <col min="4616" max="4616" width="11.125" style="17" customWidth="1"/>
    <col min="4617" max="4617" width="11.625" style="17" customWidth="1"/>
    <col min="4618" max="4618" width="12.625" style="17" customWidth="1"/>
    <col min="4619" max="4619" width="3" style="17" customWidth="1"/>
    <col min="4620" max="4620" width="4.625" style="17" customWidth="1"/>
    <col min="4621" max="4621" width="8.5" style="17" customWidth="1"/>
    <col min="4622" max="4624" width="10.625" style="17" customWidth="1"/>
    <col min="4625" max="4625" width="16" style="17" customWidth="1"/>
    <col min="4626" max="4626" width="33" style="17" bestFit="1" customWidth="1"/>
    <col min="4627" max="4627" width="9.625" style="17" customWidth="1"/>
    <col min="4628" max="4628" width="18.625" style="17" customWidth="1"/>
    <col min="4629" max="4629" width="27.625" style="17" customWidth="1"/>
    <col min="4630" max="4630" width="4.875" style="17" customWidth="1"/>
    <col min="4631" max="4631" width="13" style="17" bestFit="1" customWidth="1"/>
    <col min="4632" max="4866" width="12" style="17"/>
    <col min="4867" max="4867" width="10.625" style="17" bestFit="1" customWidth="1"/>
    <col min="4868" max="4868" width="5.125" style="17" customWidth="1"/>
    <col min="4869" max="4869" width="16.5" style="17" customWidth="1"/>
    <col min="4870" max="4870" width="15.5" style="17" bestFit="1" customWidth="1"/>
    <col min="4871" max="4871" width="15.625" style="17" customWidth="1"/>
    <col min="4872" max="4872" width="11.125" style="17" customWidth="1"/>
    <col min="4873" max="4873" width="11.625" style="17" customWidth="1"/>
    <col min="4874" max="4874" width="12.625" style="17" customWidth="1"/>
    <col min="4875" max="4875" width="3" style="17" customWidth="1"/>
    <col min="4876" max="4876" width="4.625" style="17" customWidth="1"/>
    <col min="4877" max="4877" width="8.5" style="17" customWidth="1"/>
    <col min="4878" max="4880" width="10.625" style="17" customWidth="1"/>
    <col min="4881" max="4881" width="16" style="17" customWidth="1"/>
    <col min="4882" max="4882" width="33" style="17" bestFit="1" customWidth="1"/>
    <col min="4883" max="4883" width="9.625" style="17" customWidth="1"/>
    <col min="4884" max="4884" width="18.625" style="17" customWidth="1"/>
    <col min="4885" max="4885" width="27.625" style="17" customWidth="1"/>
    <col min="4886" max="4886" width="4.875" style="17" customWidth="1"/>
    <col min="4887" max="4887" width="13" style="17" bestFit="1" customWidth="1"/>
    <col min="4888" max="5122" width="12" style="17"/>
    <col min="5123" max="5123" width="10.625" style="17" bestFit="1" customWidth="1"/>
    <col min="5124" max="5124" width="5.125" style="17" customWidth="1"/>
    <col min="5125" max="5125" width="16.5" style="17" customWidth="1"/>
    <col min="5126" max="5126" width="15.5" style="17" bestFit="1" customWidth="1"/>
    <col min="5127" max="5127" width="15.625" style="17" customWidth="1"/>
    <col min="5128" max="5128" width="11.125" style="17" customWidth="1"/>
    <col min="5129" max="5129" width="11.625" style="17" customWidth="1"/>
    <col min="5130" max="5130" width="12.625" style="17" customWidth="1"/>
    <col min="5131" max="5131" width="3" style="17" customWidth="1"/>
    <col min="5132" max="5132" width="4.625" style="17" customWidth="1"/>
    <col min="5133" max="5133" width="8.5" style="17" customWidth="1"/>
    <col min="5134" max="5136" width="10.625" style="17" customWidth="1"/>
    <col min="5137" max="5137" width="16" style="17" customWidth="1"/>
    <col min="5138" max="5138" width="33" style="17" bestFit="1" customWidth="1"/>
    <col min="5139" max="5139" width="9.625" style="17" customWidth="1"/>
    <col min="5140" max="5140" width="18.625" style="17" customWidth="1"/>
    <col min="5141" max="5141" width="27.625" style="17" customWidth="1"/>
    <col min="5142" max="5142" width="4.875" style="17" customWidth="1"/>
    <col min="5143" max="5143" width="13" style="17" bestFit="1" customWidth="1"/>
    <col min="5144" max="5378" width="12" style="17"/>
    <col min="5379" max="5379" width="10.625" style="17" bestFit="1" customWidth="1"/>
    <col min="5380" max="5380" width="5.125" style="17" customWidth="1"/>
    <col min="5381" max="5381" width="16.5" style="17" customWidth="1"/>
    <col min="5382" max="5382" width="15.5" style="17" bestFit="1" customWidth="1"/>
    <col min="5383" max="5383" width="15.625" style="17" customWidth="1"/>
    <col min="5384" max="5384" width="11.125" style="17" customWidth="1"/>
    <col min="5385" max="5385" width="11.625" style="17" customWidth="1"/>
    <col min="5386" max="5386" width="12.625" style="17" customWidth="1"/>
    <col min="5387" max="5387" width="3" style="17" customWidth="1"/>
    <col min="5388" max="5388" width="4.625" style="17" customWidth="1"/>
    <col min="5389" max="5389" width="8.5" style="17" customWidth="1"/>
    <col min="5390" max="5392" width="10.625" style="17" customWidth="1"/>
    <col min="5393" max="5393" width="16" style="17" customWidth="1"/>
    <col min="5394" max="5394" width="33" style="17" bestFit="1" customWidth="1"/>
    <col min="5395" max="5395" width="9.625" style="17" customWidth="1"/>
    <col min="5396" max="5396" width="18.625" style="17" customWidth="1"/>
    <col min="5397" max="5397" width="27.625" style="17" customWidth="1"/>
    <col min="5398" max="5398" width="4.875" style="17" customWidth="1"/>
    <col min="5399" max="5399" width="13" style="17" bestFit="1" customWidth="1"/>
    <col min="5400" max="5634" width="12" style="17"/>
    <col min="5635" max="5635" width="10.625" style="17" bestFit="1" customWidth="1"/>
    <col min="5636" max="5636" width="5.125" style="17" customWidth="1"/>
    <col min="5637" max="5637" width="16.5" style="17" customWidth="1"/>
    <col min="5638" max="5638" width="15.5" style="17" bestFit="1" customWidth="1"/>
    <col min="5639" max="5639" width="15.625" style="17" customWidth="1"/>
    <col min="5640" max="5640" width="11.125" style="17" customWidth="1"/>
    <col min="5641" max="5641" width="11.625" style="17" customWidth="1"/>
    <col min="5642" max="5642" width="12.625" style="17" customWidth="1"/>
    <col min="5643" max="5643" width="3" style="17" customWidth="1"/>
    <col min="5644" max="5644" width="4.625" style="17" customWidth="1"/>
    <col min="5645" max="5645" width="8.5" style="17" customWidth="1"/>
    <col min="5646" max="5648" width="10.625" style="17" customWidth="1"/>
    <col min="5649" max="5649" width="16" style="17" customWidth="1"/>
    <col min="5650" max="5650" width="33" style="17" bestFit="1" customWidth="1"/>
    <col min="5651" max="5651" width="9.625" style="17" customWidth="1"/>
    <col min="5652" max="5652" width="18.625" style="17" customWidth="1"/>
    <col min="5653" max="5653" width="27.625" style="17" customWidth="1"/>
    <col min="5654" max="5654" width="4.875" style="17" customWidth="1"/>
    <col min="5655" max="5655" width="13" style="17" bestFit="1" customWidth="1"/>
    <col min="5656" max="5890" width="12" style="17"/>
    <col min="5891" max="5891" width="10.625" style="17" bestFit="1" customWidth="1"/>
    <col min="5892" max="5892" width="5.125" style="17" customWidth="1"/>
    <col min="5893" max="5893" width="16.5" style="17" customWidth="1"/>
    <col min="5894" max="5894" width="15.5" style="17" bestFit="1" customWidth="1"/>
    <col min="5895" max="5895" width="15.625" style="17" customWidth="1"/>
    <col min="5896" max="5896" width="11.125" style="17" customWidth="1"/>
    <col min="5897" max="5897" width="11.625" style="17" customWidth="1"/>
    <col min="5898" max="5898" width="12.625" style="17" customWidth="1"/>
    <col min="5899" max="5899" width="3" style="17" customWidth="1"/>
    <col min="5900" max="5900" width="4.625" style="17" customWidth="1"/>
    <col min="5901" max="5901" width="8.5" style="17" customWidth="1"/>
    <col min="5902" max="5904" width="10.625" style="17" customWidth="1"/>
    <col min="5905" max="5905" width="16" style="17" customWidth="1"/>
    <col min="5906" max="5906" width="33" style="17" bestFit="1" customWidth="1"/>
    <col min="5907" max="5907" width="9.625" style="17" customWidth="1"/>
    <col min="5908" max="5908" width="18.625" style="17" customWidth="1"/>
    <col min="5909" max="5909" width="27.625" style="17" customWidth="1"/>
    <col min="5910" max="5910" width="4.875" style="17" customWidth="1"/>
    <col min="5911" max="5911" width="13" style="17" bestFit="1" customWidth="1"/>
    <col min="5912" max="6146" width="12" style="17"/>
    <col min="6147" max="6147" width="10.625" style="17" bestFit="1" customWidth="1"/>
    <col min="6148" max="6148" width="5.125" style="17" customWidth="1"/>
    <col min="6149" max="6149" width="16.5" style="17" customWidth="1"/>
    <col min="6150" max="6150" width="15.5" style="17" bestFit="1" customWidth="1"/>
    <col min="6151" max="6151" width="15.625" style="17" customWidth="1"/>
    <col min="6152" max="6152" width="11.125" style="17" customWidth="1"/>
    <col min="6153" max="6153" width="11.625" style="17" customWidth="1"/>
    <col min="6154" max="6154" width="12.625" style="17" customWidth="1"/>
    <col min="6155" max="6155" width="3" style="17" customWidth="1"/>
    <col min="6156" max="6156" width="4.625" style="17" customWidth="1"/>
    <col min="6157" max="6157" width="8.5" style="17" customWidth="1"/>
    <col min="6158" max="6160" width="10.625" style="17" customWidth="1"/>
    <col min="6161" max="6161" width="16" style="17" customWidth="1"/>
    <col min="6162" max="6162" width="33" style="17" bestFit="1" customWidth="1"/>
    <col min="6163" max="6163" width="9.625" style="17" customWidth="1"/>
    <col min="6164" max="6164" width="18.625" style="17" customWidth="1"/>
    <col min="6165" max="6165" width="27.625" style="17" customWidth="1"/>
    <col min="6166" max="6166" width="4.875" style="17" customWidth="1"/>
    <col min="6167" max="6167" width="13" style="17" bestFit="1" customWidth="1"/>
    <col min="6168" max="6402" width="12" style="17"/>
    <col min="6403" max="6403" width="10.625" style="17" bestFit="1" customWidth="1"/>
    <col min="6404" max="6404" width="5.125" style="17" customWidth="1"/>
    <col min="6405" max="6405" width="16.5" style="17" customWidth="1"/>
    <col min="6406" max="6406" width="15.5" style="17" bestFit="1" customWidth="1"/>
    <col min="6407" max="6407" width="15.625" style="17" customWidth="1"/>
    <col min="6408" max="6408" width="11.125" style="17" customWidth="1"/>
    <col min="6409" max="6409" width="11.625" style="17" customWidth="1"/>
    <col min="6410" max="6410" width="12.625" style="17" customWidth="1"/>
    <col min="6411" max="6411" width="3" style="17" customWidth="1"/>
    <col min="6412" max="6412" width="4.625" style="17" customWidth="1"/>
    <col min="6413" max="6413" width="8.5" style="17" customWidth="1"/>
    <col min="6414" max="6416" width="10.625" style="17" customWidth="1"/>
    <col min="6417" max="6417" width="16" style="17" customWidth="1"/>
    <col min="6418" max="6418" width="33" style="17" bestFit="1" customWidth="1"/>
    <col min="6419" max="6419" width="9.625" style="17" customWidth="1"/>
    <col min="6420" max="6420" width="18.625" style="17" customWidth="1"/>
    <col min="6421" max="6421" width="27.625" style="17" customWidth="1"/>
    <col min="6422" max="6422" width="4.875" style="17" customWidth="1"/>
    <col min="6423" max="6423" width="13" style="17" bestFit="1" customWidth="1"/>
    <col min="6424" max="6658" width="12" style="17"/>
    <col min="6659" max="6659" width="10.625" style="17" bestFit="1" customWidth="1"/>
    <col min="6660" max="6660" width="5.125" style="17" customWidth="1"/>
    <col min="6661" max="6661" width="16.5" style="17" customWidth="1"/>
    <col min="6662" max="6662" width="15.5" style="17" bestFit="1" customWidth="1"/>
    <col min="6663" max="6663" width="15.625" style="17" customWidth="1"/>
    <col min="6664" max="6664" width="11.125" style="17" customWidth="1"/>
    <col min="6665" max="6665" width="11.625" style="17" customWidth="1"/>
    <col min="6666" max="6666" width="12.625" style="17" customWidth="1"/>
    <col min="6667" max="6667" width="3" style="17" customWidth="1"/>
    <col min="6668" max="6668" width="4.625" style="17" customWidth="1"/>
    <col min="6669" max="6669" width="8.5" style="17" customWidth="1"/>
    <col min="6670" max="6672" width="10.625" style="17" customWidth="1"/>
    <col min="6673" max="6673" width="16" style="17" customWidth="1"/>
    <col min="6674" max="6674" width="33" style="17" bestFit="1" customWidth="1"/>
    <col min="6675" max="6675" width="9.625" style="17" customWidth="1"/>
    <col min="6676" max="6676" width="18.625" style="17" customWidth="1"/>
    <col min="6677" max="6677" width="27.625" style="17" customWidth="1"/>
    <col min="6678" max="6678" width="4.875" style="17" customWidth="1"/>
    <col min="6679" max="6679" width="13" style="17" bestFit="1" customWidth="1"/>
    <col min="6680" max="6914" width="12" style="17"/>
    <col min="6915" max="6915" width="10.625" style="17" bestFit="1" customWidth="1"/>
    <col min="6916" max="6916" width="5.125" style="17" customWidth="1"/>
    <col min="6917" max="6917" width="16.5" style="17" customWidth="1"/>
    <col min="6918" max="6918" width="15.5" style="17" bestFit="1" customWidth="1"/>
    <col min="6919" max="6919" width="15.625" style="17" customWidth="1"/>
    <col min="6920" max="6920" width="11.125" style="17" customWidth="1"/>
    <col min="6921" max="6921" width="11.625" style="17" customWidth="1"/>
    <col min="6922" max="6922" width="12.625" style="17" customWidth="1"/>
    <col min="6923" max="6923" width="3" style="17" customWidth="1"/>
    <col min="6924" max="6924" width="4.625" style="17" customWidth="1"/>
    <col min="6925" max="6925" width="8.5" style="17" customWidth="1"/>
    <col min="6926" max="6928" width="10.625" style="17" customWidth="1"/>
    <col min="6929" max="6929" width="16" style="17" customWidth="1"/>
    <col min="6930" max="6930" width="33" style="17" bestFit="1" customWidth="1"/>
    <col min="6931" max="6931" width="9.625" style="17" customWidth="1"/>
    <col min="6932" max="6932" width="18.625" style="17" customWidth="1"/>
    <col min="6933" max="6933" width="27.625" style="17" customWidth="1"/>
    <col min="6934" max="6934" width="4.875" style="17" customWidth="1"/>
    <col min="6935" max="6935" width="13" style="17" bestFit="1" customWidth="1"/>
    <col min="6936" max="7170" width="12" style="17"/>
    <col min="7171" max="7171" width="10.625" style="17" bestFit="1" customWidth="1"/>
    <col min="7172" max="7172" width="5.125" style="17" customWidth="1"/>
    <col min="7173" max="7173" width="16.5" style="17" customWidth="1"/>
    <col min="7174" max="7174" width="15.5" style="17" bestFit="1" customWidth="1"/>
    <col min="7175" max="7175" width="15.625" style="17" customWidth="1"/>
    <col min="7176" max="7176" width="11.125" style="17" customWidth="1"/>
    <col min="7177" max="7177" width="11.625" style="17" customWidth="1"/>
    <col min="7178" max="7178" width="12.625" style="17" customWidth="1"/>
    <col min="7179" max="7179" width="3" style="17" customWidth="1"/>
    <col min="7180" max="7180" width="4.625" style="17" customWidth="1"/>
    <col min="7181" max="7181" width="8.5" style="17" customWidth="1"/>
    <col min="7182" max="7184" width="10.625" style="17" customWidth="1"/>
    <col min="7185" max="7185" width="16" style="17" customWidth="1"/>
    <col min="7186" max="7186" width="33" style="17" bestFit="1" customWidth="1"/>
    <col min="7187" max="7187" width="9.625" style="17" customWidth="1"/>
    <col min="7188" max="7188" width="18.625" style="17" customWidth="1"/>
    <col min="7189" max="7189" width="27.625" style="17" customWidth="1"/>
    <col min="7190" max="7190" width="4.875" style="17" customWidth="1"/>
    <col min="7191" max="7191" width="13" style="17" bestFit="1" customWidth="1"/>
    <col min="7192" max="7426" width="12" style="17"/>
    <col min="7427" max="7427" width="10.625" style="17" bestFit="1" customWidth="1"/>
    <col min="7428" max="7428" width="5.125" style="17" customWidth="1"/>
    <col min="7429" max="7429" width="16.5" style="17" customWidth="1"/>
    <col min="7430" max="7430" width="15.5" style="17" bestFit="1" customWidth="1"/>
    <col min="7431" max="7431" width="15.625" style="17" customWidth="1"/>
    <col min="7432" max="7432" width="11.125" style="17" customWidth="1"/>
    <col min="7433" max="7433" width="11.625" style="17" customWidth="1"/>
    <col min="7434" max="7434" width="12.625" style="17" customWidth="1"/>
    <col min="7435" max="7435" width="3" style="17" customWidth="1"/>
    <col min="7436" max="7436" width="4.625" style="17" customWidth="1"/>
    <col min="7437" max="7437" width="8.5" style="17" customWidth="1"/>
    <col min="7438" max="7440" width="10.625" style="17" customWidth="1"/>
    <col min="7441" max="7441" width="16" style="17" customWidth="1"/>
    <col min="7442" max="7442" width="33" style="17" bestFit="1" customWidth="1"/>
    <col min="7443" max="7443" width="9.625" style="17" customWidth="1"/>
    <col min="7444" max="7444" width="18.625" style="17" customWidth="1"/>
    <col min="7445" max="7445" width="27.625" style="17" customWidth="1"/>
    <col min="7446" max="7446" width="4.875" style="17" customWidth="1"/>
    <col min="7447" max="7447" width="13" style="17" bestFit="1" customWidth="1"/>
    <col min="7448" max="7682" width="12" style="17"/>
    <col min="7683" max="7683" width="10.625" style="17" bestFit="1" customWidth="1"/>
    <col min="7684" max="7684" width="5.125" style="17" customWidth="1"/>
    <col min="7685" max="7685" width="16.5" style="17" customWidth="1"/>
    <col min="7686" max="7686" width="15.5" style="17" bestFit="1" customWidth="1"/>
    <col min="7687" max="7687" width="15.625" style="17" customWidth="1"/>
    <col min="7688" max="7688" width="11.125" style="17" customWidth="1"/>
    <col min="7689" max="7689" width="11.625" style="17" customWidth="1"/>
    <col min="7690" max="7690" width="12.625" style="17" customWidth="1"/>
    <col min="7691" max="7691" width="3" style="17" customWidth="1"/>
    <col min="7692" max="7692" width="4.625" style="17" customWidth="1"/>
    <col min="7693" max="7693" width="8.5" style="17" customWidth="1"/>
    <col min="7694" max="7696" width="10.625" style="17" customWidth="1"/>
    <col min="7697" max="7697" width="16" style="17" customWidth="1"/>
    <col min="7698" max="7698" width="33" style="17" bestFit="1" customWidth="1"/>
    <col min="7699" max="7699" width="9.625" style="17" customWidth="1"/>
    <col min="7700" max="7700" width="18.625" style="17" customWidth="1"/>
    <col min="7701" max="7701" width="27.625" style="17" customWidth="1"/>
    <col min="7702" max="7702" width="4.875" style="17" customWidth="1"/>
    <col min="7703" max="7703" width="13" style="17" bestFit="1" customWidth="1"/>
    <col min="7704" max="7938" width="12" style="17"/>
    <col min="7939" max="7939" width="10.625" style="17" bestFit="1" customWidth="1"/>
    <col min="7940" max="7940" width="5.125" style="17" customWidth="1"/>
    <col min="7941" max="7941" width="16.5" style="17" customWidth="1"/>
    <col min="7942" max="7942" width="15.5" style="17" bestFit="1" customWidth="1"/>
    <col min="7943" max="7943" width="15.625" style="17" customWidth="1"/>
    <col min="7944" max="7944" width="11.125" style="17" customWidth="1"/>
    <col min="7945" max="7945" width="11.625" style="17" customWidth="1"/>
    <col min="7946" max="7946" width="12.625" style="17" customWidth="1"/>
    <col min="7947" max="7947" width="3" style="17" customWidth="1"/>
    <col min="7948" max="7948" width="4.625" style="17" customWidth="1"/>
    <col min="7949" max="7949" width="8.5" style="17" customWidth="1"/>
    <col min="7950" max="7952" width="10.625" style="17" customWidth="1"/>
    <col min="7953" max="7953" width="16" style="17" customWidth="1"/>
    <col min="7954" max="7954" width="33" style="17" bestFit="1" customWidth="1"/>
    <col min="7955" max="7955" width="9.625" style="17" customWidth="1"/>
    <col min="7956" max="7956" width="18.625" style="17" customWidth="1"/>
    <col min="7957" max="7957" width="27.625" style="17" customWidth="1"/>
    <col min="7958" max="7958" width="4.875" style="17" customWidth="1"/>
    <col min="7959" max="7959" width="13" style="17" bestFit="1" customWidth="1"/>
    <col min="7960" max="8194" width="12" style="17"/>
    <col min="8195" max="8195" width="10.625" style="17" bestFit="1" customWidth="1"/>
    <col min="8196" max="8196" width="5.125" style="17" customWidth="1"/>
    <col min="8197" max="8197" width="16.5" style="17" customWidth="1"/>
    <col min="8198" max="8198" width="15.5" style="17" bestFit="1" customWidth="1"/>
    <col min="8199" max="8199" width="15.625" style="17" customWidth="1"/>
    <col min="8200" max="8200" width="11.125" style="17" customWidth="1"/>
    <col min="8201" max="8201" width="11.625" style="17" customWidth="1"/>
    <col min="8202" max="8202" width="12.625" style="17" customWidth="1"/>
    <col min="8203" max="8203" width="3" style="17" customWidth="1"/>
    <col min="8204" max="8204" width="4.625" style="17" customWidth="1"/>
    <col min="8205" max="8205" width="8.5" style="17" customWidth="1"/>
    <col min="8206" max="8208" width="10.625" style="17" customWidth="1"/>
    <col min="8209" max="8209" width="16" style="17" customWidth="1"/>
    <col min="8210" max="8210" width="33" style="17" bestFit="1" customWidth="1"/>
    <col min="8211" max="8211" width="9.625" style="17" customWidth="1"/>
    <col min="8212" max="8212" width="18.625" style="17" customWidth="1"/>
    <col min="8213" max="8213" width="27.625" style="17" customWidth="1"/>
    <col min="8214" max="8214" width="4.875" style="17" customWidth="1"/>
    <col min="8215" max="8215" width="13" style="17" bestFit="1" customWidth="1"/>
    <col min="8216" max="8450" width="12" style="17"/>
    <col min="8451" max="8451" width="10.625" style="17" bestFit="1" customWidth="1"/>
    <col min="8452" max="8452" width="5.125" style="17" customWidth="1"/>
    <col min="8453" max="8453" width="16.5" style="17" customWidth="1"/>
    <col min="8454" max="8454" width="15.5" style="17" bestFit="1" customWidth="1"/>
    <col min="8455" max="8455" width="15.625" style="17" customWidth="1"/>
    <col min="8456" max="8456" width="11.125" style="17" customWidth="1"/>
    <col min="8457" max="8457" width="11.625" style="17" customWidth="1"/>
    <col min="8458" max="8458" width="12.625" style="17" customWidth="1"/>
    <col min="8459" max="8459" width="3" style="17" customWidth="1"/>
    <col min="8460" max="8460" width="4.625" style="17" customWidth="1"/>
    <col min="8461" max="8461" width="8.5" style="17" customWidth="1"/>
    <col min="8462" max="8464" width="10.625" style="17" customWidth="1"/>
    <col min="8465" max="8465" width="16" style="17" customWidth="1"/>
    <col min="8466" max="8466" width="33" style="17" bestFit="1" customWidth="1"/>
    <col min="8467" max="8467" width="9.625" style="17" customWidth="1"/>
    <col min="8468" max="8468" width="18.625" style="17" customWidth="1"/>
    <col min="8469" max="8469" width="27.625" style="17" customWidth="1"/>
    <col min="8470" max="8470" width="4.875" style="17" customWidth="1"/>
    <col min="8471" max="8471" width="13" style="17" bestFit="1" customWidth="1"/>
    <col min="8472" max="8706" width="12" style="17"/>
    <col min="8707" max="8707" width="10.625" style="17" bestFit="1" customWidth="1"/>
    <col min="8708" max="8708" width="5.125" style="17" customWidth="1"/>
    <col min="8709" max="8709" width="16.5" style="17" customWidth="1"/>
    <col min="8710" max="8710" width="15.5" style="17" bestFit="1" customWidth="1"/>
    <col min="8711" max="8711" width="15.625" style="17" customWidth="1"/>
    <col min="8712" max="8712" width="11.125" style="17" customWidth="1"/>
    <col min="8713" max="8713" width="11.625" style="17" customWidth="1"/>
    <col min="8714" max="8714" width="12.625" style="17" customWidth="1"/>
    <col min="8715" max="8715" width="3" style="17" customWidth="1"/>
    <col min="8716" max="8716" width="4.625" style="17" customWidth="1"/>
    <col min="8717" max="8717" width="8.5" style="17" customWidth="1"/>
    <col min="8718" max="8720" width="10.625" style="17" customWidth="1"/>
    <col min="8721" max="8721" width="16" style="17" customWidth="1"/>
    <col min="8722" max="8722" width="33" style="17" bestFit="1" customWidth="1"/>
    <col min="8723" max="8723" width="9.625" style="17" customWidth="1"/>
    <col min="8724" max="8724" width="18.625" style="17" customWidth="1"/>
    <col min="8725" max="8725" width="27.625" style="17" customWidth="1"/>
    <col min="8726" max="8726" width="4.875" style="17" customWidth="1"/>
    <col min="8727" max="8727" width="13" style="17" bestFit="1" customWidth="1"/>
    <col min="8728" max="8962" width="12" style="17"/>
    <col min="8963" max="8963" width="10.625" style="17" bestFit="1" customWidth="1"/>
    <col min="8964" max="8964" width="5.125" style="17" customWidth="1"/>
    <col min="8965" max="8965" width="16.5" style="17" customWidth="1"/>
    <col min="8966" max="8966" width="15.5" style="17" bestFit="1" customWidth="1"/>
    <col min="8967" max="8967" width="15.625" style="17" customWidth="1"/>
    <col min="8968" max="8968" width="11.125" style="17" customWidth="1"/>
    <col min="8969" max="8969" width="11.625" style="17" customWidth="1"/>
    <col min="8970" max="8970" width="12.625" style="17" customWidth="1"/>
    <col min="8971" max="8971" width="3" style="17" customWidth="1"/>
    <col min="8972" max="8972" width="4.625" style="17" customWidth="1"/>
    <col min="8973" max="8973" width="8.5" style="17" customWidth="1"/>
    <col min="8974" max="8976" width="10.625" style="17" customWidth="1"/>
    <col min="8977" max="8977" width="16" style="17" customWidth="1"/>
    <col min="8978" max="8978" width="33" style="17" bestFit="1" customWidth="1"/>
    <col min="8979" max="8979" width="9.625" style="17" customWidth="1"/>
    <col min="8980" max="8980" width="18.625" style="17" customWidth="1"/>
    <col min="8981" max="8981" width="27.625" style="17" customWidth="1"/>
    <col min="8982" max="8982" width="4.875" style="17" customWidth="1"/>
    <col min="8983" max="8983" width="13" style="17" bestFit="1" customWidth="1"/>
    <col min="8984" max="9218" width="12" style="17"/>
    <col min="9219" max="9219" width="10.625" style="17" bestFit="1" customWidth="1"/>
    <col min="9220" max="9220" width="5.125" style="17" customWidth="1"/>
    <col min="9221" max="9221" width="16.5" style="17" customWidth="1"/>
    <col min="9222" max="9222" width="15.5" style="17" bestFit="1" customWidth="1"/>
    <col min="9223" max="9223" width="15.625" style="17" customWidth="1"/>
    <col min="9224" max="9224" width="11.125" style="17" customWidth="1"/>
    <col min="9225" max="9225" width="11.625" style="17" customWidth="1"/>
    <col min="9226" max="9226" width="12.625" style="17" customWidth="1"/>
    <col min="9227" max="9227" width="3" style="17" customWidth="1"/>
    <col min="9228" max="9228" width="4.625" style="17" customWidth="1"/>
    <col min="9229" max="9229" width="8.5" style="17" customWidth="1"/>
    <col min="9230" max="9232" width="10.625" style="17" customWidth="1"/>
    <col min="9233" max="9233" width="16" style="17" customWidth="1"/>
    <col min="9234" max="9234" width="33" style="17" bestFit="1" customWidth="1"/>
    <col min="9235" max="9235" width="9.625" style="17" customWidth="1"/>
    <col min="9236" max="9236" width="18.625" style="17" customWidth="1"/>
    <col min="9237" max="9237" width="27.625" style="17" customWidth="1"/>
    <col min="9238" max="9238" width="4.875" style="17" customWidth="1"/>
    <col min="9239" max="9239" width="13" style="17" bestFit="1" customWidth="1"/>
    <col min="9240" max="9474" width="12" style="17"/>
    <col min="9475" max="9475" width="10.625" style="17" bestFit="1" customWidth="1"/>
    <col min="9476" max="9476" width="5.125" style="17" customWidth="1"/>
    <col min="9477" max="9477" width="16.5" style="17" customWidth="1"/>
    <col min="9478" max="9478" width="15.5" style="17" bestFit="1" customWidth="1"/>
    <col min="9479" max="9479" width="15.625" style="17" customWidth="1"/>
    <col min="9480" max="9480" width="11.125" style="17" customWidth="1"/>
    <col min="9481" max="9481" width="11.625" style="17" customWidth="1"/>
    <col min="9482" max="9482" width="12.625" style="17" customWidth="1"/>
    <col min="9483" max="9483" width="3" style="17" customWidth="1"/>
    <col min="9484" max="9484" width="4.625" style="17" customWidth="1"/>
    <col min="9485" max="9485" width="8.5" style="17" customWidth="1"/>
    <col min="9486" max="9488" width="10.625" style="17" customWidth="1"/>
    <col min="9489" max="9489" width="16" style="17" customWidth="1"/>
    <col min="9490" max="9490" width="33" style="17" bestFit="1" customWidth="1"/>
    <col min="9491" max="9491" width="9.625" style="17" customWidth="1"/>
    <col min="9492" max="9492" width="18.625" style="17" customWidth="1"/>
    <col min="9493" max="9493" width="27.625" style="17" customWidth="1"/>
    <col min="9494" max="9494" width="4.875" style="17" customWidth="1"/>
    <col min="9495" max="9495" width="13" style="17" bestFit="1" customWidth="1"/>
    <col min="9496" max="9730" width="12" style="17"/>
    <col min="9731" max="9731" width="10.625" style="17" bestFit="1" customWidth="1"/>
    <col min="9732" max="9732" width="5.125" style="17" customWidth="1"/>
    <col min="9733" max="9733" width="16.5" style="17" customWidth="1"/>
    <col min="9734" max="9734" width="15.5" style="17" bestFit="1" customWidth="1"/>
    <col min="9735" max="9735" width="15.625" style="17" customWidth="1"/>
    <col min="9736" max="9736" width="11.125" style="17" customWidth="1"/>
    <col min="9737" max="9737" width="11.625" style="17" customWidth="1"/>
    <col min="9738" max="9738" width="12.625" style="17" customWidth="1"/>
    <col min="9739" max="9739" width="3" style="17" customWidth="1"/>
    <col min="9740" max="9740" width="4.625" style="17" customWidth="1"/>
    <col min="9741" max="9741" width="8.5" style="17" customWidth="1"/>
    <col min="9742" max="9744" width="10.625" style="17" customWidth="1"/>
    <col min="9745" max="9745" width="16" style="17" customWidth="1"/>
    <col min="9746" max="9746" width="33" style="17" bestFit="1" customWidth="1"/>
    <col min="9747" max="9747" width="9.625" style="17" customWidth="1"/>
    <col min="9748" max="9748" width="18.625" style="17" customWidth="1"/>
    <col min="9749" max="9749" width="27.625" style="17" customWidth="1"/>
    <col min="9750" max="9750" width="4.875" style="17" customWidth="1"/>
    <col min="9751" max="9751" width="13" style="17" bestFit="1" customWidth="1"/>
    <col min="9752" max="9986" width="12" style="17"/>
    <col min="9987" max="9987" width="10.625" style="17" bestFit="1" customWidth="1"/>
    <col min="9988" max="9988" width="5.125" style="17" customWidth="1"/>
    <col min="9989" max="9989" width="16.5" style="17" customWidth="1"/>
    <col min="9990" max="9990" width="15.5" style="17" bestFit="1" customWidth="1"/>
    <col min="9991" max="9991" width="15.625" style="17" customWidth="1"/>
    <col min="9992" max="9992" width="11.125" style="17" customWidth="1"/>
    <col min="9993" max="9993" width="11.625" style="17" customWidth="1"/>
    <col min="9994" max="9994" width="12.625" style="17" customWidth="1"/>
    <col min="9995" max="9995" width="3" style="17" customWidth="1"/>
    <col min="9996" max="9996" width="4.625" style="17" customWidth="1"/>
    <col min="9997" max="9997" width="8.5" style="17" customWidth="1"/>
    <col min="9998" max="10000" width="10.625" style="17" customWidth="1"/>
    <col min="10001" max="10001" width="16" style="17" customWidth="1"/>
    <col min="10002" max="10002" width="33" style="17" bestFit="1" customWidth="1"/>
    <col min="10003" max="10003" width="9.625" style="17" customWidth="1"/>
    <col min="10004" max="10004" width="18.625" style="17" customWidth="1"/>
    <col min="10005" max="10005" width="27.625" style="17" customWidth="1"/>
    <col min="10006" max="10006" width="4.875" style="17" customWidth="1"/>
    <col min="10007" max="10007" width="13" style="17" bestFit="1" customWidth="1"/>
    <col min="10008" max="10242" width="12" style="17"/>
    <col min="10243" max="10243" width="10.625" style="17" bestFit="1" customWidth="1"/>
    <col min="10244" max="10244" width="5.125" style="17" customWidth="1"/>
    <col min="10245" max="10245" width="16.5" style="17" customWidth="1"/>
    <col min="10246" max="10246" width="15.5" style="17" bestFit="1" customWidth="1"/>
    <col min="10247" max="10247" width="15.625" style="17" customWidth="1"/>
    <col min="10248" max="10248" width="11.125" style="17" customWidth="1"/>
    <col min="10249" max="10249" width="11.625" style="17" customWidth="1"/>
    <col min="10250" max="10250" width="12.625" style="17" customWidth="1"/>
    <col min="10251" max="10251" width="3" style="17" customWidth="1"/>
    <col min="10252" max="10252" width="4.625" style="17" customWidth="1"/>
    <col min="10253" max="10253" width="8.5" style="17" customWidth="1"/>
    <col min="10254" max="10256" width="10.625" style="17" customWidth="1"/>
    <col min="10257" max="10257" width="16" style="17" customWidth="1"/>
    <col min="10258" max="10258" width="33" style="17" bestFit="1" customWidth="1"/>
    <col min="10259" max="10259" width="9.625" style="17" customWidth="1"/>
    <col min="10260" max="10260" width="18.625" style="17" customWidth="1"/>
    <col min="10261" max="10261" width="27.625" style="17" customWidth="1"/>
    <col min="10262" max="10262" width="4.875" style="17" customWidth="1"/>
    <col min="10263" max="10263" width="13" style="17" bestFit="1" customWidth="1"/>
    <col min="10264" max="10498" width="12" style="17"/>
    <col min="10499" max="10499" width="10.625" style="17" bestFit="1" customWidth="1"/>
    <col min="10500" max="10500" width="5.125" style="17" customWidth="1"/>
    <col min="10501" max="10501" width="16.5" style="17" customWidth="1"/>
    <col min="10502" max="10502" width="15.5" style="17" bestFit="1" customWidth="1"/>
    <col min="10503" max="10503" width="15.625" style="17" customWidth="1"/>
    <col min="10504" max="10504" width="11.125" style="17" customWidth="1"/>
    <col min="10505" max="10505" width="11.625" style="17" customWidth="1"/>
    <col min="10506" max="10506" width="12.625" style="17" customWidth="1"/>
    <col min="10507" max="10507" width="3" style="17" customWidth="1"/>
    <col min="10508" max="10508" width="4.625" style="17" customWidth="1"/>
    <col min="10509" max="10509" width="8.5" style="17" customWidth="1"/>
    <col min="10510" max="10512" width="10.625" style="17" customWidth="1"/>
    <col min="10513" max="10513" width="16" style="17" customWidth="1"/>
    <col min="10514" max="10514" width="33" style="17" bestFit="1" customWidth="1"/>
    <col min="10515" max="10515" width="9.625" style="17" customWidth="1"/>
    <col min="10516" max="10516" width="18.625" style="17" customWidth="1"/>
    <col min="10517" max="10517" width="27.625" style="17" customWidth="1"/>
    <col min="10518" max="10518" width="4.875" style="17" customWidth="1"/>
    <col min="10519" max="10519" width="13" style="17" bestFit="1" customWidth="1"/>
    <col min="10520" max="10754" width="12" style="17"/>
    <col min="10755" max="10755" width="10.625" style="17" bestFit="1" customWidth="1"/>
    <col min="10756" max="10756" width="5.125" style="17" customWidth="1"/>
    <col min="10757" max="10757" width="16.5" style="17" customWidth="1"/>
    <col min="10758" max="10758" width="15.5" style="17" bestFit="1" customWidth="1"/>
    <col min="10759" max="10759" width="15.625" style="17" customWidth="1"/>
    <col min="10760" max="10760" width="11.125" style="17" customWidth="1"/>
    <col min="10761" max="10761" width="11.625" style="17" customWidth="1"/>
    <col min="10762" max="10762" width="12.625" style="17" customWidth="1"/>
    <col min="10763" max="10763" width="3" style="17" customWidth="1"/>
    <col min="10764" max="10764" width="4.625" style="17" customWidth="1"/>
    <col min="10765" max="10765" width="8.5" style="17" customWidth="1"/>
    <col min="10766" max="10768" width="10.625" style="17" customWidth="1"/>
    <col min="10769" max="10769" width="16" style="17" customWidth="1"/>
    <col min="10770" max="10770" width="33" style="17" bestFit="1" customWidth="1"/>
    <col min="10771" max="10771" width="9.625" style="17" customWidth="1"/>
    <col min="10772" max="10772" width="18.625" style="17" customWidth="1"/>
    <col min="10773" max="10773" width="27.625" style="17" customWidth="1"/>
    <col min="10774" max="10774" width="4.875" style="17" customWidth="1"/>
    <col min="10775" max="10775" width="13" style="17" bestFit="1" customWidth="1"/>
    <col min="10776" max="11010" width="12" style="17"/>
    <col min="11011" max="11011" width="10.625" style="17" bestFit="1" customWidth="1"/>
    <col min="11012" max="11012" width="5.125" style="17" customWidth="1"/>
    <col min="11013" max="11013" width="16.5" style="17" customWidth="1"/>
    <col min="11014" max="11014" width="15.5" style="17" bestFit="1" customWidth="1"/>
    <col min="11015" max="11015" width="15.625" style="17" customWidth="1"/>
    <col min="11016" max="11016" width="11.125" style="17" customWidth="1"/>
    <col min="11017" max="11017" width="11.625" style="17" customWidth="1"/>
    <col min="11018" max="11018" width="12.625" style="17" customWidth="1"/>
    <col min="11019" max="11019" width="3" style="17" customWidth="1"/>
    <col min="11020" max="11020" width="4.625" style="17" customWidth="1"/>
    <col min="11021" max="11021" width="8.5" style="17" customWidth="1"/>
    <col min="11022" max="11024" width="10.625" style="17" customWidth="1"/>
    <col min="11025" max="11025" width="16" style="17" customWidth="1"/>
    <col min="11026" max="11026" width="33" style="17" bestFit="1" customWidth="1"/>
    <col min="11027" max="11027" width="9.625" style="17" customWidth="1"/>
    <col min="11028" max="11028" width="18.625" style="17" customWidth="1"/>
    <col min="11029" max="11029" width="27.625" style="17" customWidth="1"/>
    <col min="11030" max="11030" width="4.875" style="17" customWidth="1"/>
    <col min="11031" max="11031" width="13" style="17" bestFit="1" customWidth="1"/>
    <col min="11032" max="11266" width="12" style="17"/>
    <col min="11267" max="11267" width="10.625" style="17" bestFit="1" customWidth="1"/>
    <col min="11268" max="11268" width="5.125" style="17" customWidth="1"/>
    <col min="11269" max="11269" width="16.5" style="17" customWidth="1"/>
    <col min="11270" max="11270" width="15.5" style="17" bestFit="1" customWidth="1"/>
    <col min="11271" max="11271" width="15.625" style="17" customWidth="1"/>
    <col min="11272" max="11272" width="11.125" style="17" customWidth="1"/>
    <col min="11273" max="11273" width="11.625" style="17" customWidth="1"/>
    <col min="11274" max="11274" width="12.625" style="17" customWidth="1"/>
    <col min="11275" max="11275" width="3" style="17" customWidth="1"/>
    <col min="11276" max="11276" width="4.625" style="17" customWidth="1"/>
    <col min="11277" max="11277" width="8.5" style="17" customWidth="1"/>
    <col min="11278" max="11280" width="10.625" style="17" customWidth="1"/>
    <col min="11281" max="11281" width="16" style="17" customWidth="1"/>
    <col min="11282" max="11282" width="33" style="17" bestFit="1" customWidth="1"/>
    <col min="11283" max="11283" width="9.625" style="17" customWidth="1"/>
    <col min="11284" max="11284" width="18.625" style="17" customWidth="1"/>
    <col min="11285" max="11285" width="27.625" style="17" customWidth="1"/>
    <col min="11286" max="11286" width="4.875" style="17" customWidth="1"/>
    <col min="11287" max="11287" width="13" style="17" bestFit="1" customWidth="1"/>
    <col min="11288" max="11522" width="12" style="17"/>
    <col min="11523" max="11523" width="10.625" style="17" bestFit="1" customWidth="1"/>
    <col min="11524" max="11524" width="5.125" style="17" customWidth="1"/>
    <col min="11525" max="11525" width="16.5" style="17" customWidth="1"/>
    <col min="11526" max="11526" width="15.5" style="17" bestFit="1" customWidth="1"/>
    <col min="11527" max="11527" width="15.625" style="17" customWidth="1"/>
    <col min="11528" max="11528" width="11.125" style="17" customWidth="1"/>
    <col min="11529" max="11529" width="11.625" style="17" customWidth="1"/>
    <col min="11530" max="11530" width="12.625" style="17" customWidth="1"/>
    <col min="11531" max="11531" width="3" style="17" customWidth="1"/>
    <col min="11532" max="11532" width="4.625" style="17" customWidth="1"/>
    <col min="11533" max="11533" width="8.5" style="17" customWidth="1"/>
    <col min="11534" max="11536" width="10.625" style="17" customWidth="1"/>
    <col min="11537" max="11537" width="16" style="17" customWidth="1"/>
    <col min="11538" max="11538" width="33" style="17" bestFit="1" customWidth="1"/>
    <col min="11539" max="11539" width="9.625" style="17" customWidth="1"/>
    <col min="11540" max="11540" width="18.625" style="17" customWidth="1"/>
    <col min="11541" max="11541" width="27.625" style="17" customWidth="1"/>
    <col min="11542" max="11542" width="4.875" style="17" customWidth="1"/>
    <col min="11543" max="11543" width="13" style="17" bestFit="1" customWidth="1"/>
    <col min="11544" max="11778" width="12" style="17"/>
    <col min="11779" max="11779" width="10.625" style="17" bestFit="1" customWidth="1"/>
    <col min="11780" max="11780" width="5.125" style="17" customWidth="1"/>
    <col min="11781" max="11781" width="16.5" style="17" customWidth="1"/>
    <col min="11782" max="11782" width="15.5" style="17" bestFit="1" customWidth="1"/>
    <col min="11783" max="11783" width="15.625" style="17" customWidth="1"/>
    <col min="11784" max="11784" width="11.125" style="17" customWidth="1"/>
    <col min="11785" max="11785" width="11.625" style="17" customWidth="1"/>
    <col min="11786" max="11786" width="12.625" style="17" customWidth="1"/>
    <col min="11787" max="11787" width="3" style="17" customWidth="1"/>
    <col min="11788" max="11788" width="4.625" style="17" customWidth="1"/>
    <col min="11789" max="11789" width="8.5" style="17" customWidth="1"/>
    <col min="11790" max="11792" width="10.625" style="17" customWidth="1"/>
    <col min="11793" max="11793" width="16" style="17" customWidth="1"/>
    <col min="11794" max="11794" width="33" style="17" bestFit="1" customWidth="1"/>
    <col min="11795" max="11795" width="9.625" style="17" customWidth="1"/>
    <col min="11796" max="11796" width="18.625" style="17" customWidth="1"/>
    <col min="11797" max="11797" width="27.625" style="17" customWidth="1"/>
    <col min="11798" max="11798" width="4.875" style="17" customWidth="1"/>
    <col min="11799" max="11799" width="13" style="17" bestFit="1" customWidth="1"/>
    <col min="11800" max="12034" width="12" style="17"/>
    <col min="12035" max="12035" width="10.625" style="17" bestFit="1" customWidth="1"/>
    <col min="12036" max="12036" width="5.125" style="17" customWidth="1"/>
    <col min="12037" max="12037" width="16.5" style="17" customWidth="1"/>
    <col min="12038" max="12038" width="15.5" style="17" bestFit="1" customWidth="1"/>
    <col min="12039" max="12039" width="15.625" style="17" customWidth="1"/>
    <col min="12040" max="12040" width="11.125" style="17" customWidth="1"/>
    <col min="12041" max="12041" width="11.625" style="17" customWidth="1"/>
    <col min="12042" max="12042" width="12.625" style="17" customWidth="1"/>
    <col min="12043" max="12043" width="3" style="17" customWidth="1"/>
    <col min="12044" max="12044" width="4.625" style="17" customWidth="1"/>
    <col min="12045" max="12045" width="8.5" style="17" customWidth="1"/>
    <col min="12046" max="12048" width="10.625" style="17" customWidth="1"/>
    <col min="12049" max="12049" width="16" style="17" customWidth="1"/>
    <col min="12050" max="12050" width="33" style="17" bestFit="1" customWidth="1"/>
    <col min="12051" max="12051" width="9.625" style="17" customWidth="1"/>
    <col min="12052" max="12052" width="18.625" style="17" customWidth="1"/>
    <col min="12053" max="12053" width="27.625" style="17" customWidth="1"/>
    <col min="12054" max="12054" width="4.875" style="17" customWidth="1"/>
    <col min="12055" max="12055" width="13" style="17" bestFit="1" customWidth="1"/>
    <col min="12056" max="12290" width="12" style="17"/>
    <col min="12291" max="12291" width="10.625" style="17" bestFit="1" customWidth="1"/>
    <col min="12292" max="12292" width="5.125" style="17" customWidth="1"/>
    <col min="12293" max="12293" width="16.5" style="17" customWidth="1"/>
    <col min="12294" max="12294" width="15.5" style="17" bestFit="1" customWidth="1"/>
    <col min="12295" max="12295" width="15.625" style="17" customWidth="1"/>
    <col min="12296" max="12296" width="11.125" style="17" customWidth="1"/>
    <col min="12297" max="12297" width="11.625" style="17" customWidth="1"/>
    <col min="12298" max="12298" width="12.625" style="17" customWidth="1"/>
    <col min="12299" max="12299" width="3" style="17" customWidth="1"/>
    <col min="12300" max="12300" width="4.625" style="17" customWidth="1"/>
    <col min="12301" max="12301" width="8.5" style="17" customWidth="1"/>
    <col min="12302" max="12304" width="10.625" style="17" customWidth="1"/>
    <col min="12305" max="12305" width="16" style="17" customWidth="1"/>
    <col min="12306" max="12306" width="33" style="17" bestFit="1" customWidth="1"/>
    <col min="12307" max="12307" width="9.625" style="17" customWidth="1"/>
    <col min="12308" max="12308" width="18.625" style="17" customWidth="1"/>
    <col min="12309" max="12309" width="27.625" style="17" customWidth="1"/>
    <col min="12310" max="12310" width="4.875" style="17" customWidth="1"/>
    <col min="12311" max="12311" width="13" style="17" bestFit="1" customWidth="1"/>
    <col min="12312" max="12546" width="12" style="17"/>
    <col min="12547" max="12547" width="10.625" style="17" bestFit="1" customWidth="1"/>
    <col min="12548" max="12548" width="5.125" style="17" customWidth="1"/>
    <col min="12549" max="12549" width="16.5" style="17" customWidth="1"/>
    <col min="12550" max="12550" width="15.5" style="17" bestFit="1" customWidth="1"/>
    <col min="12551" max="12551" width="15.625" style="17" customWidth="1"/>
    <col min="12552" max="12552" width="11.125" style="17" customWidth="1"/>
    <col min="12553" max="12553" width="11.625" style="17" customWidth="1"/>
    <col min="12554" max="12554" width="12.625" style="17" customWidth="1"/>
    <col min="12555" max="12555" width="3" style="17" customWidth="1"/>
    <col min="12556" max="12556" width="4.625" style="17" customWidth="1"/>
    <col min="12557" max="12557" width="8.5" style="17" customWidth="1"/>
    <col min="12558" max="12560" width="10.625" style="17" customWidth="1"/>
    <col min="12561" max="12561" width="16" style="17" customWidth="1"/>
    <col min="12562" max="12562" width="33" style="17" bestFit="1" customWidth="1"/>
    <col min="12563" max="12563" width="9.625" style="17" customWidth="1"/>
    <col min="12564" max="12564" width="18.625" style="17" customWidth="1"/>
    <col min="12565" max="12565" width="27.625" style="17" customWidth="1"/>
    <col min="12566" max="12566" width="4.875" style="17" customWidth="1"/>
    <col min="12567" max="12567" width="13" style="17" bestFit="1" customWidth="1"/>
    <col min="12568" max="12802" width="12" style="17"/>
    <col min="12803" max="12803" width="10.625" style="17" bestFit="1" customWidth="1"/>
    <col min="12804" max="12804" width="5.125" style="17" customWidth="1"/>
    <col min="12805" max="12805" width="16.5" style="17" customWidth="1"/>
    <col min="12806" max="12806" width="15.5" style="17" bestFit="1" customWidth="1"/>
    <col min="12807" max="12807" width="15.625" style="17" customWidth="1"/>
    <col min="12808" max="12808" width="11.125" style="17" customWidth="1"/>
    <col min="12809" max="12809" width="11.625" style="17" customWidth="1"/>
    <col min="12810" max="12810" width="12.625" style="17" customWidth="1"/>
    <col min="12811" max="12811" width="3" style="17" customWidth="1"/>
    <col min="12812" max="12812" width="4.625" style="17" customWidth="1"/>
    <col min="12813" max="12813" width="8.5" style="17" customWidth="1"/>
    <col min="12814" max="12816" width="10.625" style="17" customWidth="1"/>
    <col min="12817" max="12817" width="16" style="17" customWidth="1"/>
    <col min="12818" max="12818" width="33" style="17" bestFit="1" customWidth="1"/>
    <col min="12819" max="12819" width="9.625" style="17" customWidth="1"/>
    <col min="12820" max="12820" width="18.625" style="17" customWidth="1"/>
    <col min="12821" max="12821" width="27.625" style="17" customWidth="1"/>
    <col min="12822" max="12822" width="4.875" style="17" customWidth="1"/>
    <col min="12823" max="12823" width="13" style="17" bestFit="1" customWidth="1"/>
    <col min="12824" max="13058" width="12" style="17"/>
    <col min="13059" max="13059" width="10.625" style="17" bestFit="1" customWidth="1"/>
    <col min="13060" max="13060" width="5.125" style="17" customWidth="1"/>
    <col min="13061" max="13061" width="16.5" style="17" customWidth="1"/>
    <col min="13062" max="13062" width="15.5" style="17" bestFit="1" customWidth="1"/>
    <col min="13063" max="13063" width="15.625" style="17" customWidth="1"/>
    <col min="13064" max="13064" width="11.125" style="17" customWidth="1"/>
    <col min="13065" max="13065" width="11.625" style="17" customWidth="1"/>
    <col min="13066" max="13066" width="12.625" style="17" customWidth="1"/>
    <col min="13067" max="13067" width="3" style="17" customWidth="1"/>
    <col min="13068" max="13068" width="4.625" style="17" customWidth="1"/>
    <col min="13069" max="13069" width="8.5" style="17" customWidth="1"/>
    <col min="13070" max="13072" width="10.625" style="17" customWidth="1"/>
    <col min="13073" max="13073" width="16" style="17" customWidth="1"/>
    <col min="13074" max="13074" width="33" style="17" bestFit="1" customWidth="1"/>
    <col min="13075" max="13075" width="9.625" style="17" customWidth="1"/>
    <col min="13076" max="13076" width="18.625" style="17" customWidth="1"/>
    <col min="13077" max="13077" width="27.625" style="17" customWidth="1"/>
    <col min="13078" max="13078" width="4.875" style="17" customWidth="1"/>
    <col min="13079" max="13079" width="13" style="17" bestFit="1" customWidth="1"/>
    <col min="13080" max="13314" width="12" style="17"/>
    <col min="13315" max="13315" width="10.625" style="17" bestFit="1" customWidth="1"/>
    <col min="13316" max="13316" width="5.125" style="17" customWidth="1"/>
    <col min="13317" max="13317" width="16.5" style="17" customWidth="1"/>
    <col min="13318" max="13318" width="15.5" style="17" bestFit="1" customWidth="1"/>
    <col min="13319" max="13319" width="15.625" style="17" customWidth="1"/>
    <col min="13320" max="13320" width="11.125" style="17" customWidth="1"/>
    <col min="13321" max="13321" width="11.625" style="17" customWidth="1"/>
    <col min="13322" max="13322" width="12.625" style="17" customWidth="1"/>
    <col min="13323" max="13323" width="3" style="17" customWidth="1"/>
    <col min="13324" max="13324" width="4.625" style="17" customWidth="1"/>
    <col min="13325" max="13325" width="8.5" style="17" customWidth="1"/>
    <col min="13326" max="13328" width="10.625" style="17" customWidth="1"/>
    <col min="13329" max="13329" width="16" style="17" customWidth="1"/>
    <col min="13330" max="13330" width="33" style="17" bestFit="1" customWidth="1"/>
    <col min="13331" max="13331" width="9.625" style="17" customWidth="1"/>
    <col min="13332" max="13332" width="18.625" style="17" customWidth="1"/>
    <col min="13333" max="13333" width="27.625" style="17" customWidth="1"/>
    <col min="13334" max="13334" width="4.875" style="17" customWidth="1"/>
    <col min="13335" max="13335" width="13" style="17" bestFit="1" customWidth="1"/>
    <col min="13336" max="13570" width="12" style="17"/>
    <col min="13571" max="13571" width="10.625" style="17" bestFit="1" customWidth="1"/>
    <col min="13572" max="13572" width="5.125" style="17" customWidth="1"/>
    <col min="13573" max="13573" width="16.5" style="17" customWidth="1"/>
    <col min="13574" max="13574" width="15.5" style="17" bestFit="1" customWidth="1"/>
    <col min="13575" max="13575" width="15.625" style="17" customWidth="1"/>
    <col min="13576" max="13576" width="11.125" style="17" customWidth="1"/>
    <col min="13577" max="13577" width="11.625" style="17" customWidth="1"/>
    <col min="13578" max="13578" width="12.625" style="17" customWidth="1"/>
    <col min="13579" max="13579" width="3" style="17" customWidth="1"/>
    <col min="13580" max="13580" width="4.625" style="17" customWidth="1"/>
    <col min="13581" max="13581" width="8.5" style="17" customWidth="1"/>
    <col min="13582" max="13584" width="10.625" style="17" customWidth="1"/>
    <col min="13585" max="13585" width="16" style="17" customWidth="1"/>
    <col min="13586" max="13586" width="33" style="17" bestFit="1" customWidth="1"/>
    <col min="13587" max="13587" width="9.625" style="17" customWidth="1"/>
    <col min="13588" max="13588" width="18.625" style="17" customWidth="1"/>
    <col min="13589" max="13589" width="27.625" style="17" customWidth="1"/>
    <col min="13590" max="13590" width="4.875" style="17" customWidth="1"/>
    <col min="13591" max="13591" width="13" style="17" bestFit="1" customWidth="1"/>
    <col min="13592" max="13826" width="12" style="17"/>
    <col min="13827" max="13827" width="10.625" style="17" bestFit="1" customWidth="1"/>
    <col min="13828" max="13828" width="5.125" style="17" customWidth="1"/>
    <col min="13829" max="13829" width="16.5" style="17" customWidth="1"/>
    <col min="13830" max="13830" width="15.5" style="17" bestFit="1" customWidth="1"/>
    <col min="13831" max="13831" width="15.625" style="17" customWidth="1"/>
    <col min="13832" max="13832" width="11.125" style="17" customWidth="1"/>
    <col min="13833" max="13833" width="11.625" style="17" customWidth="1"/>
    <col min="13834" max="13834" width="12.625" style="17" customWidth="1"/>
    <col min="13835" max="13835" width="3" style="17" customWidth="1"/>
    <col min="13836" max="13836" width="4.625" style="17" customWidth="1"/>
    <col min="13837" max="13837" width="8.5" style="17" customWidth="1"/>
    <col min="13838" max="13840" width="10.625" style="17" customWidth="1"/>
    <col min="13841" max="13841" width="16" style="17" customWidth="1"/>
    <col min="13842" max="13842" width="33" style="17" bestFit="1" customWidth="1"/>
    <col min="13843" max="13843" width="9.625" style="17" customWidth="1"/>
    <col min="13844" max="13844" width="18.625" style="17" customWidth="1"/>
    <col min="13845" max="13845" width="27.625" style="17" customWidth="1"/>
    <col min="13846" max="13846" width="4.875" style="17" customWidth="1"/>
    <col min="13847" max="13847" width="13" style="17" bestFit="1" customWidth="1"/>
    <col min="13848" max="14082" width="12" style="17"/>
    <col min="14083" max="14083" width="10.625" style="17" bestFit="1" customWidth="1"/>
    <col min="14084" max="14084" width="5.125" style="17" customWidth="1"/>
    <col min="14085" max="14085" width="16.5" style="17" customWidth="1"/>
    <col min="14086" max="14086" width="15.5" style="17" bestFit="1" customWidth="1"/>
    <col min="14087" max="14087" width="15.625" style="17" customWidth="1"/>
    <col min="14088" max="14088" width="11.125" style="17" customWidth="1"/>
    <col min="14089" max="14089" width="11.625" style="17" customWidth="1"/>
    <col min="14090" max="14090" width="12.625" style="17" customWidth="1"/>
    <col min="14091" max="14091" width="3" style="17" customWidth="1"/>
    <col min="14092" max="14092" width="4.625" style="17" customWidth="1"/>
    <col min="14093" max="14093" width="8.5" style="17" customWidth="1"/>
    <col min="14094" max="14096" width="10.625" style="17" customWidth="1"/>
    <col min="14097" max="14097" width="16" style="17" customWidth="1"/>
    <col min="14098" max="14098" width="33" style="17" bestFit="1" customWidth="1"/>
    <col min="14099" max="14099" width="9.625" style="17" customWidth="1"/>
    <col min="14100" max="14100" width="18.625" style="17" customWidth="1"/>
    <col min="14101" max="14101" width="27.625" style="17" customWidth="1"/>
    <col min="14102" max="14102" width="4.875" style="17" customWidth="1"/>
    <col min="14103" max="14103" width="13" style="17" bestFit="1" customWidth="1"/>
    <col min="14104" max="14338" width="12" style="17"/>
    <col min="14339" max="14339" width="10.625" style="17" bestFit="1" customWidth="1"/>
    <col min="14340" max="14340" width="5.125" style="17" customWidth="1"/>
    <col min="14341" max="14341" width="16.5" style="17" customWidth="1"/>
    <col min="14342" max="14342" width="15.5" style="17" bestFit="1" customWidth="1"/>
    <col min="14343" max="14343" width="15.625" style="17" customWidth="1"/>
    <col min="14344" max="14344" width="11.125" style="17" customWidth="1"/>
    <col min="14345" max="14345" width="11.625" style="17" customWidth="1"/>
    <col min="14346" max="14346" width="12.625" style="17" customWidth="1"/>
    <col min="14347" max="14347" width="3" style="17" customWidth="1"/>
    <col min="14348" max="14348" width="4.625" style="17" customWidth="1"/>
    <col min="14349" max="14349" width="8.5" style="17" customWidth="1"/>
    <col min="14350" max="14352" width="10.625" style="17" customWidth="1"/>
    <col min="14353" max="14353" width="16" style="17" customWidth="1"/>
    <col min="14354" max="14354" width="33" style="17" bestFit="1" customWidth="1"/>
    <col min="14355" max="14355" width="9.625" style="17" customWidth="1"/>
    <col min="14356" max="14356" width="18.625" style="17" customWidth="1"/>
    <col min="14357" max="14357" width="27.625" style="17" customWidth="1"/>
    <col min="14358" max="14358" width="4.875" style="17" customWidth="1"/>
    <col min="14359" max="14359" width="13" style="17" bestFit="1" customWidth="1"/>
    <col min="14360" max="14594" width="12" style="17"/>
    <col min="14595" max="14595" width="10.625" style="17" bestFit="1" customWidth="1"/>
    <col min="14596" max="14596" width="5.125" style="17" customWidth="1"/>
    <col min="14597" max="14597" width="16.5" style="17" customWidth="1"/>
    <col min="14598" max="14598" width="15.5" style="17" bestFit="1" customWidth="1"/>
    <col min="14599" max="14599" width="15.625" style="17" customWidth="1"/>
    <col min="14600" max="14600" width="11.125" style="17" customWidth="1"/>
    <col min="14601" max="14601" width="11.625" style="17" customWidth="1"/>
    <col min="14602" max="14602" width="12.625" style="17" customWidth="1"/>
    <col min="14603" max="14603" width="3" style="17" customWidth="1"/>
    <col min="14604" max="14604" width="4.625" style="17" customWidth="1"/>
    <col min="14605" max="14605" width="8.5" style="17" customWidth="1"/>
    <col min="14606" max="14608" width="10.625" style="17" customWidth="1"/>
    <col min="14609" max="14609" width="16" style="17" customWidth="1"/>
    <col min="14610" max="14610" width="33" style="17" bestFit="1" customWidth="1"/>
    <col min="14611" max="14611" width="9.625" style="17" customWidth="1"/>
    <col min="14612" max="14612" width="18.625" style="17" customWidth="1"/>
    <col min="14613" max="14613" width="27.625" style="17" customWidth="1"/>
    <col min="14614" max="14614" width="4.875" style="17" customWidth="1"/>
    <col min="14615" max="14615" width="13" style="17" bestFit="1" customWidth="1"/>
    <col min="14616" max="14850" width="12" style="17"/>
    <col min="14851" max="14851" width="10.625" style="17" bestFit="1" customWidth="1"/>
    <col min="14852" max="14852" width="5.125" style="17" customWidth="1"/>
    <col min="14853" max="14853" width="16.5" style="17" customWidth="1"/>
    <col min="14854" max="14854" width="15.5" style="17" bestFit="1" customWidth="1"/>
    <col min="14855" max="14855" width="15.625" style="17" customWidth="1"/>
    <col min="14856" max="14856" width="11.125" style="17" customWidth="1"/>
    <col min="14857" max="14857" width="11.625" style="17" customWidth="1"/>
    <col min="14858" max="14858" width="12.625" style="17" customWidth="1"/>
    <col min="14859" max="14859" width="3" style="17" customWidth="1"/>
    <col min="14860" max="14860" width="4.625" style="17" customWidth="1"/>
    <col min="14861" max="14861" width="8.5" style="17" customWidth="1"/>
    <col min="14862" max="14864" width="10.625" style="17" customWidth="1"/>
    <col min="14865" max="14865" width="16" style="17" customWidth="1"/>
    <col min="14866" max="14866" width="33" style="17" bestFit="1" customWidth="1"/>
    <col min="14867" max="14867" width="9.625" style="17" customWidth="1"/>
    <col min="14868" max="14868" width="18.625" style="17" customWidth="1"/>
    <col min="14869" max="14869" width="27.625" style="17" customWidth="1"/>
    <col min="14870" max="14870" width="4.875" style="17" customWidth="1"/>
    <col min="14871" max="14871" width="13" style="17" bestFit="1" customWidth="1"/>
    <col min="14872" max="15106" width="12" style="17"/>
    <col min="15107" max="15107" width="10.625" style="17" bestFit="1" customWidth="1"/>
    <col min="15108" max="15108" width="5.125" style="17" customWidth="1"/>
    <col min="15109" max="15109" width="16.5" style="17" customWidth="1"/>
    <col min="15110" max="15110" width="15.5" style="17" bestFit="1" customWidth="1"/>
    <col min="15111" max="15111" width="15.625" style="17" customWidth="1"/>
    <col min="15112" max="15112" width="11.125" style="17" customWidth="1"/>
    <col min="15113" max="15113" width="11.625" style="17" customWidth="1"/>
    <col min="15114" max="15114" width="12.625" style="17" customWidth="1"/>
    <col min="15115" max="15115" width="3" style="17" customWidth="1"/>
    <col min="15116" max="15116" width="4.625" style="17" customWidth="1"/>
    <col min="15117" max="15117" width="8.5" style="17" customWidth="1"/>
    <col min="15118" max="15120" width="10.625" style="17" customWidth="1"/>
    <col min="15121" max="15121" width="16" style="17" customWidth="1"/>
    <col min="15122" max="15122" width="33" style="17" bestFit="1" customWidth="1"/>
    <col min="15123" max="15123" width="9.625" style="17" customWidth="1"/>
    <col min="15124" max="15124" width="18.625" style="17" customWidth="1"/>
    <col min="15125" max="15125" width="27.625" style="17" customWidth="1"/>
    <col min="15126" max="15126" width="4.875" style="17" customWidth="1"/>
    <col min="15127" max="15127" width="13" style="17" bestFit="1" customWidth="1"/>
    <col min="15128" max="15362" width="12" style="17"/>
    <col min="15363" max="15363" width="10.625" style="17" bestFit="1" customWidth="1"/>
    <col min="15364" max="15364" width="5.125" style="17" customWidth="1"/>
    <col min="15365" max="15365" width="16.5" style="17" customWidth="1"/>
    <col min="15366" max="15366" width="15.5" style="17" bestFit="1" customWidth="1"/>
    <col min="15367" max="15367" width="15.625" style="17" customWidth="1"/>
    <col min="15368" max="15368" width="11.125" style="17" customWidth="1"/>
    <col min="15369" max="15369" width="11.625" style="17" customWidth="1"/>
    <col min="15370" max="15370" width="12.625" style="17" customWidth="1"/>
    <col min="15371" max="15371" width="3" style="17" customWidth="1"/>
    <col min="15372" max="15372" width="4.625" style="17" customWidth="1"/>
    <col min="15373" max="15373" width="8.5" style="17" customWidth="1"/>
    <col min="15374" max="15376" width="10.625" style="17" customWidth="1"/>
    <col min="15377" max="15377" width="16" style="17" customWidth="1"/>
    <col min="15378" max="15378" width="33" style="17" bestFit="1" customWidth="1"/>
    <col min="15379" max="15379" width="9.625" style="17" customWidth="1"/>
    <col min="15380" max="15380" width="18.625" style="17" customWidth="1"/>
    <col min="15381" max="15381" width="27.625" style="17" customWidth="1"/>
    <col min="15382" max="15382" width="4.875" style="17" customWidth="1"/>
    <col min="15383" max="15383" width="13" style="17" bestFit="1" customWidth="1"/>
    <col min="15384" max="15618" width="12" style="17"/>
    <col min="15619" max="15619" width="10.625" style="17" bestFit="1" customWidth="1"/>
    <col min="15620" max="15620" width="5.125" style="17" customWidth="1"/>
    <col min="15621" max="15621" width="16.5" style="17" customWidth="1"/>
    <col min="15622" max="15622" width="15.5" style="17" bestFit="1" customWidth="1"/>
    <col min="15623" max="15623" width="15.625" style="17" customWidth="1"/>
    <col min="15624" max="15624" width="11.125" style="17" customWidth="1"/>
    <col min="15625" max="15625" width="11.625" style="17" customWidth="1"/>
    <col min="15626" max="15626" width="12.625" style="17" customWidth="1"/>
    <col min="15627" max="15627" width="3" style="17" customWidth="1"/>
    <col min="15628" max="15628" width="4.625" style="17" customWidth="1"/>
    <col min="15629" max="15629" width="8.5" style="17" customWidth="1"/>
    <col min="15630" max="15632" width="10.625" style="17" customWidth="1"/>
    <col min="15633" max="15633" width="16" style="17" customWidth="1"/>
    <col min="15634" max="15634" width="33" style="17" bestFit="1" customWidth="1"/>
    <col min="15635" max="15635" width="9.625" style="17" customWidth="1"/>
    <col min="15636" max="15636" width="18.625" style="17" customWidth="1"/>
    <col min="15637" max="15637" width="27.625" style="17" customWidth="1"/>
    <col min="15638" max="15638" width="4.875" style="17" customWidth="1"/>
    <col min="15639" max="15639" width="13" style="17" bestFit="1" customWidth="1"/>
    <col min="15640" max="15874" width="12" style="17"/>
    <col min="15875" max="15875" width="10.625" style="17" bestFit="1" customWidth="1"/>
    <col min="15876" max="15876" width="5.125" style="17" customWidth="1"/>
    <col min="15877" max="15877" width="16.5" style="17" customWidth="1"/>
    <col min="15878" max="15878" width="15.5" style="17" bestFit="1" customWidth="1"/>
    <col min="15879" max="15879" width="15.625" style="17" customWidth="1"/>
    <col min="15880" max="15880" width="11.125" style="17" customWidth="1"/>
    <col min="15881" max="15881" width="11.625" style="17" customWidth="1"/>
    <col min="15882" max="15882" width="12.625" style="17" customWidth="1"/>
    <col min="15883" max="15883" width="3" style="17" customWidth="1"/>
    <col min="15884" max="15884" width="4.625" style="17" customWidth="1"/>
    <col min="15885" max="15885" width="8.5" style="17" customWidth="1"/>
    <col min="15886" max="15888" width="10.625" style="17" customWidth="1"/>
    <col min="15889" max="15889" width="16" style="17" customWidth="1"/>
    <col min="15890" max="15890" width="33" style="17" bestFit="1" customWidth="1"/>
    <col min="15891" max="15891" width="9.625" style="17" customWidth="1"/>
    <col min="15892" max="15892" width="18.625" style="17" customWidth="1"/>
    <col min="15893" max="15893" width="27.625" style="17" customWidth="1"/>
    <col min="15894" max="15894" width="4.875" style="17" customWidth="1"/>
    <col min="15895" max="15895" width="13" style="17" bestFit="1" customWidth="1"/>
    <col min="15896" max="16130" width="12" style="17"/>
    <col min="16131" max="16131" width="10.625" style="17" bestFit="1" customWidth="1"/>
    <col min="16132" max="16132" width="5.125" style="17" customWidth="1"/>
    <col min="16133" max="16133" width="16.5" style="17" customWidth="1"/>
    <col min="16134" max="16134" width="15.5" style="17" bestFit="1" customWidth="1"/>
    <col min="16135" max="16135" width="15.625" style="17" customWidth="1"/>
    <col min="16136" max="16136" width="11.125" style="17" customWidth="1"/>
    <col min="16137" max="16137" width="11.625" style="17" customWidth="1"/>
    <col min="16138" max="16138" width="12.625" style="17" customWidth="1"/>
    <col min="16139" max="16139" width="3" style="17" customWidth="1"/>
    <col min="16140" max="16140" width="4.625" style="17" customWidth="1"/>
    <col min="16141" max="16141" width="8.5" style="17" customWidth="1"/>
    <col min="16142" max="16144" width="10.625" style="17" customWidth="1"/>
    <col min="16145" max="16145" width="16" style="17" customWidth="1"/>
    <col min="16146" max="16146" width="33" style="17" bestFit="1" customWidth="1"/>
    <col min="16147" max="16147" width="9.625" style="17" customWidth="1"/>
    <col min="16148" max="16148" width="18.625" style="17" customWidth="1"/>
    <col min="16149" max="16149" width="27.625" style="17" customWidth="1"/>
    <col min="16150" max="16150" width="4.875" style="17" customWidth="1"/>
    <col min="16151" max="16151" width="13" style="17" bestFit="1" customWidth="1"/>
    <col min="16152" max="16384" width="12" style="17"/>
  </cols>
  <sheetData>
    <row r="1" spans="1:26" s="1" customFormat="1" ht="29.25" customHeight="1">
      <c r="A1" s="23" t="s">
        <v>50</v>
      </c>
      <c r="B1" s="23" t="s">
        <v>51</v>
      </c>
      <c r="C1" s="95" t="s">
        <v>127</v>
      </c>
      <c r="D1" s="96" t="s">
        <v>128</v>
      </c>
      <c r="E1" s="96" t="s">
        <v>133</v>
      </c>
      <c r="F1" s="96" t="s">
        <v>134</v>
      </c>
      <c r="G1" s="96" t="s">
        <v>135</v>
      </c>
      <c r="H1" s="96" t="s">
        <v>136</v>
      </c>
      <c r="I1" s="96" t="s">
        <v>142</v>
      </c>
      <c r="J1" s="96" t="s">
        <v>143</v>
      </c>
      <c r="K1" s="97" t="s">
        <v>129</v>
      </c>
      <c r="L1" s="96" t="s">
        <v>130</v>
      </c>
      <c r="M1" s="96" t="s">
        <v>131</v>
      </c>
      <c r="N1" s="96" t="s">
        <v>132</v>
      </c>
      <c r="O1" s="96" t="s">
        <v>13</v>
      </c>
      <c r="P1" s="96" t="s">
        <v>14</v>
      </c>
      <c r="Q1" s="96" t="s">
        <v>137</v>
      </c>
      <c r="R1" s="96" t="s">
        <v>138</v>
      </c>
      <c r="S1" s="95" t="s">
        <v>139</v>
      </c>
      <c r="T1" s="98" t="s">
        <v>15</v>
      </c>
      <c r="U1" s="98" t="s">
        <v>12</v>
      </c>
      <c r="V1" s="98" t="s">
        <v>16</v>
      </c>
      <c r="W1" s="98" t="s">
        <v>17</v>
      </c>
      <c r="X1" s="98" t="s">
        <v>18</v>
      </c>
      <c r="Y1" s="99" t="s">
        <v>140</v>
      </c>
      <c r="Z1" s="98" t="s">
        <v>19</v>
      </c>
    </row>
    <row r="2" spans="1:26" s="3" customFormat="1" ht="35.25" customHeight="1">
      <c r="A2" s="111" t="str">
        <f>VLOOKUP(入力欄!$G$2,入力欄!$AI$7:$AJ$12,2,FALSE)&amp;"・"&amp;IF(入力欄!$I$46="前回と同じ番号(更新発行)","更新1",IF(入力欄!$I$46="新規(以前の発行無し)","新規","更新2"))</f>
        <v>非・更新1</v>
      </c>
      <c r="B2" s="2">
        <f>入力欄!Z23</f>
        <v>0</v>
      </c>
      <c r="C2" s="100" t="str">
        <f>TEXT(入力欄!M23,0)</f>
        <v>0</v>
      </c>
      <c r="D2" s="49" t="s">
        <v>144</v>
      </c>
      <c r="E2" s="106">
        <f>IF(入力欄!M34="",入力欄!O31,ASC(UPPER(入力欄!M34)))</f>
        <v>0</v>
      </c>
      <c r="F2" s="107">
        <f>IF(入力欄!M34="",入力欄!Y31,ASC(UPPER(入力欄!AA34&amp;" "&amp;入力欄!T34)))</f>
        <v>0</v>
      </c>
      <c r="G2" s="106" t="str">
        <f>ASC(IF(入力欄!M34="",入力欄!O32,入力欄!M36))</f>
        <v/>
      </c>
      <c r="H2" s="107" t="str">
        <f>ASC(IF(入力欄!M34="",入力欄!Y32,入力欄!AA36&amp;" "&amp;入力欄!T36))</f>
        <v/>
      </c>
      <c r="I2" s="100" t="str">
        <f>IF(入力欄!M34="",入力欄!O31&amp;"　"&amp;入力欄!Y31,ASC(UPPER(入力欄!M34&amp;"　"&amp;入力欄!T34&amp;"　"&amp;入力欄!AA34)))</f>
        <v>　</v>
      </c>
      <c r="J2" s="100" t="str">
        <f>ASC(UPPER(IF(入力欄!M34="",入力欄!O33&amp;" "&amp;入力欄!Y33,入力欄!M34&amp;" "&amp;入力欄!T34&amp;" "&amp;入力欄!AA34)))</f>
        <v xml:space="preserve"> </v>
      </c>
      <c r="K2" s="101">
        <f>入力欄!M30</f>
        <v>0</v>
      </c>
      <c r="L2" s="102">
        <f ca="1">IF(COUNTIF(入力欄!G2,"*更新*"),DATE(YEAR(TODAY()),MONTH(TODAY()),1),入力欄!$M$24)</f>
        <v>45689</v>
      </c>
      <c r="M2" s="103" t="str">
        <f ca="1">IF(入力欄!G2="職員証再発行（更新）申請書 （非常勤職員）",IF((入力欄!W24-L2)&gt;365,入力欄!W24,TEXT((EDATE(L2,60)-1),"yyyy-mm-dd")),TEXT((EDATE(L2,60)-1),"yyyy-mm-dd"))</f>
        <v>2030-01-31</v>
      </c>
      <c r="N2" s="104" t="str">
        <f>IF(入力欄!AB30="男","1",IF(入力欄!AB30="女",2,"未記入"))</f>
        <v>未記入</v>
      </c>
      <c r="O2" s="104" t="str">
        <f>IF(COUNTIF(入力欄!G2,"*非常勤*"),"2",IF(COUNTIF(入力欄!G2,"*アクセス*"),"3","1"))</f>
        <v>2</v>
      </c>
      <c r="P2" s="105">
        <v>1000000</v>
      </c>
      <c r="Q2" s="106" t="str">
        <f>ASC(LOWER(IF(入力欄!M34="",入力欄!O33,入力欄!M34)))</f>
        <v/>
      </c>
      <c r="R2" s="107" t="str">
        <f>ASC(LOWER(IF(入力欄!M34="",入力欄!Y33,入力欄!AA34&amp;" "&amp;入力欄!T34)))</f>
        <v/>
      </c>
      <c r="S2" s="100" t="str">
        <f>IF(入力欄!Y46="","",入力欄!Y46)</f>
        <v/>
      </c>
      <c r="T2" s="105">
        <f>入力欄!M28</f>
        <v>0</v>
      </c>
      <c r="U2" s="108" t="str">
        <f>入力欄!M25&amp;入力欄!M27</f>
        <v/>
      </c>
      <c r="V2" s="108">
        <f>入力欄!Z23</f>
        <v>0</v>
      </c>
      <c r="W2" s="105">
        <f>入力欄!AB29</f>
        <v>0</v>
      </c>
      <c r="X2" s="109">
        <f>入力欄!M29</f>
        <v>0</v>
      </c>
      <c r="Y2" s="24" t="str">
        <f>IF(入力欄!$I$46="前回と同じ番号(更新発行)","更新1",IF(入力欄!$I$46="新規(以前の発行無し)","新規",IF(入力欄!$I$46="紛失","紛失","更新2")))</f>
        <v>更新1</v>
      </c>
      <c r="Z2" s="105"/>
    </row>
    <row r="3" spans="1:26" s="9" customFormat="1" ht="15" customHeight="1">
      <c r="C3" s="4"/>
      <c r="D3" s="5"/>
      <c r="E3" s="8"/>
      <c r="F3" s="4"/>
      <c r="G3" s="4"/>
      <c r="H3" s="6"/>
      <c r="I3" s="5"/>
      <c r="J3" s="5"/>
      <c r="K3" s="4"/>
      <c r="L3" s="6"/>
      <c r="M3" s="6"/>
      <c r="N3" s="7"/>
      <c r="O3" s="6"/>
      <c r="P3" s="8"/>
      <c r="Q3" s="5"/>
      <c r="R3" s="5"/>
      <c r="S3" s="6"/>
      <c r="T3" s="6"/>
      <c r="U3" s="6"/>
      <c r="V3" s="110"/>
      <c r="W3" s="4"/>
      <c r="X3" s="4"/>
      <c r="Y3" s="4"/>
    </row>
    <row r="4" spans="1:26" ht="15" customHeight="1">
      <c r="C4" s="10"/>
      <c r="D4" s="11"/>
      <c r="E4" s="14"/>
      <c r="F4" s="10"/>
      <c r="G4" s="10"/>
      <c r="H4" s="12"/>
      <c r="I4" s="79" t="s">
        <v>25</v>
      </c>
      <c r="J4" s="79">
        <f>IF(入力欄!G2=事務使用!I4,1,IF(入力欄!G2=事務使用!I5,2,IF(入力欄!G2=事務使用!I6,3,IF(入力欄!G2=事務使用!I7,4,"フォームが選択されていない"))))</f>
        <v>4</v>
      </c>
      <c r="K4" s="10"/>
      <c r="M4" s="19" t="s">
        <v>85</v>
      </c>
      <c r="N4" s="20" t="s">
        <v>86</v>
      </c>
      <c r="O4" s="12"/>
      <c r="P4" s="14"/>
      <c r="Q4" s="11"/>
      <c r="R4" s="11"/>
      <c r="S4" s="12"/>
      <c r="T4" s="15"/>
      <c r="U4" s="15"/>
      <c r="W4" s="10"/>
      <c r="X4" s="10"/>
      <c r="Y4" s="10"/>
    </row>
    <row r="5" spans="1:26" ht="15" customHeight="1">
      <c r="I5" s="79" t="s">
        <v>24</v>
      </c>
      <c r="L5" s="12">
        <v>1</v>
      </c>
      <c r="M5" s="12" t="s">
        <v>83</v>
      </c>
      <c r="N5" s="13">
        <f ca="1">IF(MONTH(M2)&gt;3,DATE(YEAR(M2)+5,3,31),DATE(YEAR(M2)+4,3,31))</f>
        <v>49034</v>
      </c>
    </row>
    <row r="6" spans="1:26" ht="15" customHeight="1">
      <c r="I6" s="79" t="s">
        <v>28</v>
      </c>
      <c r="L6" s="19">
        <v>2</v>
      </c>
      <c r="M6" s="19" t="s">
        <v>84</v>
      </c>
      <c r="N6" s="20">
        <f ca="1">IF(MONTH(M2)&gt;3,DATE(YEAR(M2)+5,3,31),DATE(YEAR(M2)+4,3,31))</f>
        <v>49034</v>
      </c>
    </row>
    <row r="7" spans="1:26" ht="15" customHeight="1">
      <c r="I7" s="79" t="s">
        <v>81</v>
      </c>
      <c r="L7" s="19">
        <v>3</v>
      </c>
      <c r="M7" s="19" t="s">
        <v>82</v>
      </c>
      <c r="N7" s="20">
        <f ca="1">+DATE(YEAR(M2)+5,MONTH(M2),DAY(M2)-1)</f>
        <v>49339</v>
      </c>
    </row>
    <row r="8" spans="1:26" ht="15" customHeight="1">
      <c r="I8" s="77"/>
      <c r="L8" s="19">
        <v>4</v>
      </c>
      <c r="M8" s="19" t="s">
        <v>87</v>
      </c>
      <c r="N8" s="20" t="s">
        <v>88</v>
      </c>
    </row>
    <row r="9" spans="1:26" ht="15" customHeight="1">
      <c r="I9" s="76"/>
      <c r="J9" s="76"/>
    </row>
    <row r="10" spans="1:26" ht="15" customHeight="1">
      <c r="I10" s="77"/>
      <c r="N10" s="20" t="str">
        <f ca="1">IF(入力欄!G2="職員証再発行（更新）申請書 （非常勤職員）",IF((入力欄!W24-M2)&gt;365,入力欄!W24,TEXT((EDATE(M2,60)-1),"yyyy-mm-dd")),TEXT((EDATE(M2,60)-1),"yyyy-mm-dd"))</f>
        <v>2035-01-30</v>
      </c>
    </row>
  </sheetData>
  <phoneticPr fontId="30"/>
  <conditionalFormatting sqref="C2">
    <cfRule type="duplicateValues" dxfId="18" priority="17"/>
    <cfRule type="containsText" dxfId="17" priority="18" stopIfTrue="1" operator="containsText" text="未記入">
      <formula>NOT(ISERROR(SEARCH("未記入",C2)))</formula>
    </cfRule>
    <cfRule type="containsText" dxfId="16" priority="19" stopIfTrue="1" operator="containsText" text="未入力">
      <formula>NOT(ISERROR(SEARCH("未入力",C2)))</formula>
    </cfRule>
    <cfRule type="containsText" dxfId="15" priority="20" stopIfTrue="1" operator="containsText" text="COMPANY参照">
      <formula>NOT(ISERROR(SEARCH("COMPANY参照",C2)))</formula>
    </cfRule>
    <cfRule type="containsErrors" dxfId="14" priority="21" stopIfTrue="1">
      <formula>ISERROR(C2)</formula>
    </cfRule>
    <cfRule type="containsBlanks" dxfId="13" priority="22" stopIfTrue="1">
      <formula>LEN(TRIM(C2))=0</formula>
    </cfRule>
    <cfRule type="cellIs" dxfId="12" priority="23" stopIfTrue="1" operator="equal">
      <formula>0</formula>
    </cfRule>
  </conditionalFormatting>
  <conditionalFormatting sqref="C1:D1 I1:Z1 O2:R2 E1:H2">
    <cfRule type="containsText" dxfId="11" priority="13" stopIfTrue="1" operator="containsText" text="未記入">
      <formula>NOT(ISERROR(SEARCH("未記入",C1)))</formula>
    </cfRule>
    <cfRule type="containsText" dxfId="10" priority="14" stopIfTrue="1" operator="containsText" text="未入力">
      <formula>NOT(ISERROR(SEARCH("未入力",C1)))</formula>
    </cfRule>
    <cfRule type="containsText" dxfId="9" priority="15" stopIfTrue="1" operator="containsText" text="COMPANY参照">
      <formula>NOT(ISERROR(SEARCH("COMPANY参照",C1)))</formula>
    </cfRule>
    <cfRule type="containsErrors" dxfId="8" priority="16" stopIfTrue="1">
      <formula>ISERROR(C1)</formula>
    </cfRule>
  </conditionalFormatting>
  <conditionalFormatting sqref="I2:M2">
    <cfRule type="containsText" dxfId="7" priority="9" stopIfTrue="1" operator="containsText" text="未記入">
      <formula>NOT(ISERROR(SEARCH("未記入",I2)))</formula>
    </cfRule>
    <cfRule type="containsText" dxfId="6" priority="10" stopIfTrue="1" operator="containsText" text="未入力">
      <formula>NOT(ISERROR(SEARCH("未入力",I2)))</formula>
    </cfRule>
    <cfRule type="containsText" dxfId="5" priority="11" stopIfTrue="1" operator="containsText" text="COMPANY参照">
      <formula>NOT(ISERROR(SEARCH("COMPANY参照",I2)))</formula>
    </cfRule>
    <cfRule type="containsErrors" dxfId="4" priority="12" stopIfTrue="1">
      <formula>ISERROR(I2)</formula>
    </cfRule>
  </conditionalFormatting>
  <conditionalFormatting sqref="T2:Z2">
    <cfRule type="containsText" dxfId="3" priority="5" stopIfTrue="1" operator="containsText" text="未記入">
      <formula>NOT(ISERROR(SEARCH("未記入",T2)))</formula>
    </cfRule>
    <cfRule type="containsText" dxfId="2" priority="6" stopIfTrue="1" operator="containsText" text="未入力">
      <formula>NOT(ISERROR(SEARCH("未入力",T2)))</formula>
    </cfRule>
    <cfRule type="containsText" dxfId="1" priority="7" stopIfTrue="1" operator="containsText" text="COMPANY参照">
      <formula>NOT(ISERROR(SEARCH("COMPANY参照",T2)))</formula>
    </cfRule>
    <cfRule type="containsErrors" dxfId="0" priority="8" stopIfTrue="1">
      <formula>ISERROR(T2)</formula>
    </cfRule>
  </conditionalFormatting>
  <pageMargins left="0.75" right="0.75" top="1" bottom="1" header="0.51200000000000001" footer="0.51200000000000001"/>
  <pageSetup paperSize="9" scale="2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入力欄</vt:lpstr>
      <vt:lpstr>申請書送付先</vt:lpstr>
      <vt:lpstr>事務使用</vt:lpstr>
      <vt:lpstr>申請書送付先!Print_Area</vt:lpstr>
      <vt:lpstr>入力欄!Print_Area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経理課共済掛</dc:creator>
  <cp:lastModifiedBy>Administrator</cp:lastModifiedBy>
  <cp:revision>2</cp:revision>
  <cp:lastPrinted>2018-02-21T06:09:45Z</cp:lastPrinted>
  <dcterms:created xsi:type="dcterms:W3CDTF">2016-10-26T10:56:00Z</dcterms:created>
  <dcterms:modified xsi:type="dcterms:W3CDTF">2025-02-10T05:51:46Z</dcterms:modified>
</cp:coreProperties>
</file>