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L21-012Au\Documents\職員証関係\"/>
    </mc:Choice>
  </mc:AlternateContent>
  <xr:revisionPtr revIDLastSave="0" documentId="13_ncr:1_{485EE9E5-2051-4B2C-86B8-05C074D1A4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欄" sheetId="2" r:id="rId1"/>
    <sheet name="事務使用" sheetId="3" r:id="rId2"/>
  </sheets>
  <definedNames>
    <definedName name="_xlnm.Print_Area" localSheetId="0">入力欄!$A$1:$AD$86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3" l="1"/>
  <c r="I2" i="3"/>
  <c r="F2" i="3"/>
  <c r="E2" i="3"/>
  <c r="AB2" i="3"/>
  <c r="Z2" i="3"/>
  <c r="Y2" i="3"/>
  <c r="X2" i="3"/>
  <c r="W2" i="3"/>
  <c r="V2" i="3"/>
  <c r="U2" i="3"/>
  <c r="T2" i="3"/>
  <c r="S2" i="3"/>
  <c r="R2" i="3"/>
  <c r="Q2" i="3"/>
  <c r="N2" i="3"/>
  <c r="M2" i="3"/>
  <c r="L2" i="3"/>
  <c r="K2" i="3"/>
  <c r="H2" i="3"/>
  <c r="G2" i="3"/>
  <c r="C2" i="3"/>
  <c r="AF32" i="2"/>
  <c r="AF30" i="2"/>
  <c r="B2" i="3" l="1"/>
  <c r="AP34" i="2" l="1"/>
  <c r="AS34" i="2" s="1"/>
  <c r="S40" i="2"/>
  <c r="L40" i="2" s="1"/>
  <c r="AF40" i="2"/>
  <c r="F41" i="2" s="1"/>
  <c r="K48" i="2"/>
  <c r="Q41" i="2" l="1"/>
  <c r="M41" i="2"/>
  <c r="L41" i="2"/>
  <c r="J41" i="2"/>
  <c r="R41" i="2"/>
  <c r="AQ34" i="2"/>
  <c r="I41" i="2"/>
  <c r="E41" i="2"/>
  <c r="B41" i="2"/>
  <c r="D41" i="2"/>
  <c r="S41" i="2"/>
  <c r="K41" i="2"/>
  <c r="C41" i="2"/>
  <c r="P41" i="2"/>
  <c r="H41" i="2"/>
  <c r="O41" i="2"/>
  <c r="G41" i="2"/>
  <c r="N41" i="2"/>
  <c r="AP32" i="2" l="1"/>
  <c r="AQ32" i="2" s="1"/>
  <c r="AS36" i="2" s="1"/>
  <c r="AV38" i="2" l="1"/>
  <c r="AS38" i="2" s="1"/>
  <c r="AV34" i="2" s="1"/>
  <c r="AV32" i="2"/>
  <c r="AR32" i="2"/>
  <c r="AQ35" i="2" s="1"/>
  <c r="AQ36" i="2" s="1"/>
  <c r="AS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HP16-041Au</author>
  </authors>
  <commentList>
    <comment ref="H2" authorId="0" shapeId="0" xr:uid="{3BE7A1FC-5A17-4548-9BD7-93450AACEE20}">
      <text>
        <r>
          <rPr>
            <b/>
            <sz val="9"/>
            <color indexed="81"/>
            <rFont val="MS P ゴシック"/>
            <family val="3"/>
            <charset val="128"/>
          </rPr>
          <t>赤色セル（未入力項目）が無いかを確認した上で，提出してください。</t>
        </r>
      </text>
    </comment>
    <comment ref="X19" authorId="1" shapeId="0" xr:uid="{00000000-0006-0000-0000-000002000000}">
      <text>
        <r>
          <rPr>
            <b/>
            <sz val="10"/>
            <color indexed="81"/>
            <rFont val="MS P ゴシック"/>
            <family val="3"/>
            <charset val="128"/>
          </rPr>
          <t>※田町勤務で大岡山に取りに来られない方は，必ず事前に田町事務にご相談ください。</t>
        </r>
      </text>
    </comment>
    <comment ref="B32" authorId="0" shapeId="0" xr:uid="{1D6FF662-A5D9-459E-A0A6-3F409466A0C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券面にローマ字氏名も印字されますので，必ずご本人に確認のうえ，記載をお願いします。</t>
        </r>
      </text>
    </comment>
  </commentList>
</comments>
</file>

<file path=xl/sharedStrings.xml><?xml version="1.0" encoding="utf-8"?>
<sst xmlns="http://schemas.openxmlformats.org/spreadsheetml/2006/main" count="172" uniqueCount="163">
  <si>
    <t>姓</t>
  </si>
  <si>
    <t>名</t>
  </si>
  <si>
    <t>Given Name</t>
  </si>
  <si>
    <t>Middle Name</t>
  </si>
  <si>
    <t>（注意）この申請書に記入された個人情報は，認証・認可システムの管理・運用データとして使用されます。</t>
  </si>
  <si>
    <t>受取希望場所</t>
    <phoneticPr fontId="25"/>
  </si>
  <si>
    <t xml:space="preserve">  FAMILY  Name</t>
  </si>
  <si>
    <t>所属</t>
    <rPh sb="0" eb="2">
      <t>ショゾク</t>
    </rPh>
    <phoneticPr fontId="31"/>
  </si>
  <si>
    <t>職名</t>
    <rPh sb="0" eb="2">
      <t>ショクメイ</t>
    </rPh>
    <phoneticPr fontId="31"/>
  </si>
  <si>
    <r>
      <rPr>
        <sz val="12"/>
        <rFont val="ＭＳ Ｐゴシック"/>
        <family val="2"/>
        <charset val="128"/>
      </rPr>
      <t>→</t>
    </r>
    <phoneticPr fontId="25"/>
  </si>
  <si>
    <t>職員証に記載される名前（アルファベットの場合）</t>
    <phoneticPr fontId="25"/>
  </si>
  <si>
    <t>再発行理由</t>
    <rPh sb="0" eb="3">
      <t>サイハッコウ</t>
    </rPh>
    <rPh sb="3" eb="5">
      <t>リユウ</t>
    </rPh>
    <phoneticPr fontId="25"/>
  </si>
  <si>
    <t>教員</t>
    <rPh sb="0" eb="2">
      <t>キョウイン</t>
    </rPh>
    <phoneticPr fontId="25"/>
  </si>
  <si>
    <t>職員</t>
    <rPh sb="0" eb="2">
      <t>ショクイン</t>
    </rPh>
    <phoneticPr fontId="25"/>
  </si>
  <si>
    <t>特任教員</t>
    <rPh sb="0" eb="2">
      <t>トクニン</t>
    </rPh>
    <rPh sb="2" eb="4">
      <t>キョウイン</t>
    </rPh>
    <phoneticPr fontId="25"/>
  </si>
  <si>
    <t>常勤職員</t>
    <rPh sb="0" eb="2">
      <t>ジョウキン</t>
    </rPh>
    <rPh sb="2" eb="4">
      <t>ショクイン</t>
    </rPh>
    <phoneticPr fontId="25"/>
  </si>
  <si>
    <t>研究員</t>
    <rPh sb="0" eb="3">
      <t>ケンキュウイン</t>
    </rPh>
    <phoneticPr fontId="25"/>
  </si>
  <si>
    <t>支援員</t>
    <rPh sb="0" eb="2">
      <t>シエン</t>
    </rPh>
    <rPh sb="2" eb="3">
      <t>イン</t>
    </rPh>
    <phoneticPr fontId="25"/>
  </si>
  <si>
    <t>専門員</t>
    <rPh sb="0" eb="3">
      <t>センモンイン</t>
    </rPh>
    <phoneticPr fontId="25"/>
  </si>
  <si>
    <t>その他</t>
    <rPh sb="2" eb="3">
      <t>タ</t>
    </rPh>
    <phoneticPr fontId="25"/>
  </si>
  <si>
    <t>教務職員</t>
    <rPh sb="0" eb="2">
      <t>キョウム</t>
    </rPh>
    <rPh sb="2" eb="4">
      <t>ショクイン</t>
    </rPh>
    <phoneticPr fontId="25"/>
  </si>
  <si>
    <t>前回交付時の学籍番号・職員番号等
(ｶｰﾄﾞ券面に記載された番号)</t>
    <rPh sb="0" eb="2">
      <t>ゼンカイ</t>
    </rPh>
    <rPh sb="2" eb="4">
      <t>コウフ</t>
    </rPh>
    <rPh sb="4" eb="5">
      <t>ジ</t>
    </rPh>
    <phoneticPr fontId="25"/>
  </si>
  <si>
    <t xml:space="preserve">   </t>
    <phoneticPr fontId="25"/>
  </si>
  <si>
    <t>文字数→</t>
    <rPh sb="0" eb="3">
      <t>モジスウ</t>
    </rPh>
    <phoneticPr fontId="25"/>
  </si>
  <si>
    <t>※お急ぎでの発行の場合は，ご連絡ください。</t>
    <rPh sb="2" eb="3">
      <t>イソ</t>
    </rPh>
    <rPh sb="6" eb="8">
      <t>ハッコウ</t>
    </rPh>
    <rPh sb="9" eb="11">
      <t>バアイ</t>
    </rPh>
    <rPh sb="14" eb="16">
      <t>レンラク</t>
    </rPh>
    <phoneticPr fontId="25"/>
  </si>
  <si>
    <t>　【理工学系】職員証・アクセスカード担当　内線（7620）</t>
    <rPh sb="2" eb="6">
      <t>リコウガクケイ</t>
    </rPh>
    <rPh sb="7" eb="9">
      <t>ショクイン</t>
    </rPh>
    <rPh sb="9" eb="10">
      <t>ショウ</t>
    </rPh>
    <rPh sb="18" eb="20">
      <t>タントウ</t>
    </rPh>
    <rPh sb="21" eb="23">
      <t>ナイセン</t>
    </rPh>
    <phoneticPr fontId="25"/>
  </si>
  <si>
    <t>←漢字表記</t>
    <rPh sb="1" eb="3">
      <t>カンジ</t>
    </rPh>
    <rPh sb="3" eb="5">
      <t>ヒョウキ</t>
    </rPh>
    <phoneticPr fontId="25"/>
  </si>
  <si>
    <t>←ﾛｰﾏ字表記</t>
    <rPh sb="4" eb="5">
      <t>ジ</t>
    </rPh>
    <rPh sb="5" eb="7">
      <t>ヒョウキ</t>
    </rPh>
    <phoneticPr fontId="25"/>
  </si>
  <si>
    <t>姓</t>
    <rPh sb="0" eb="1">
      <t>セイ</t>
    </rPh>
    <phoneticPr fontId="25"/>
  </si>
  <si>
    <t>名</t>
    <rPh sb="0" eb="1">
      <t>メイ</t>
    </rPh>
    <phoneticPr fontId="25"/>
  </si>
  <si>
    <t>字数</t>
    <rPh sb="0" eb="2">
      <t>ジスウ</t>
    </rPh>
    <phoneticPr fontId="25"/>
  </si>
  <si>
    <t>字数合計</t>
    <rPh sb="0" eb="2">
      <t>ジスウ</t>
    </rPh>
    <rPh sb="2" eb="4">
      <t>ゴウケイ</t>
    </rPh>
    <phoneticPr fontId="25"/>
  </si>
  <si>
    <t>イニシャル</t>
    <phoneticPr fontId="25"/>
  </si>
  <si>
    <t>判定</t>
    <rPh sb="0" eb="2">
      <t>ハンテイ</t>
    </rPh>
    <phoneticPr fontId="25"/>
  </si>
  <si>
    <t>18文字以下</t>
    <rPh sb="2" eb="4">
      <t>モジ</t>
    </rPh>
    <rPh sb="4" eb="6">
      <t>イカ</t>
    </rPh>
    <phoneticPr fontId="25"/>
  </si>
  <si>
    <t>18文字以上</t>
    <rPh sb="2" eb="4">
      <t>モジ</t>
    </rPh>
    <rPh sb="4" eb="6">
      <t>イジョウ</t>
    </rPh>
    <phoneticPr fontId="25"/>
  </si>
  <si>
    <t>18文字以上→</t>
    <rPh sb="2" eb="4">
      <t>モジ</t>
    </rPh>
    <rPh sb="4" eb="6">
      <t>イジョウ</t>
    </rPh>
    <phoneticPr fontId="25"/>
  </si>
  <si>
    <t>←18字以上の場合は省略されます。</t>
    <rPh sb="3" eb="4">
      <t>ジ</t>
    </rPh>
    <rPh sb="4" eb="6">
      <t>イジョウ</t>
    </rPh>
    <rPh sb="7" eb="9">
      <t>バアイ</t>
    </rPh>
    <rPh sb="10" eb="12">
      <t>ショウリャク</t>
    </rPh>
    <phoneticPr fontId="25"/>
  </si>
  <si>
    <r>
      <t>　</t>
    </r>
    <r>
      <rPr>
        <sz val="12"/>
        <color rgb="FF000000"/>
        <rFont val="ＭＳ 明朝"/>
        <family val="1"/>
        <charset val="128"/>
      </rPr>
      <t>東京科学大学理事長　殿</t>
    </r>
    <rPh sb="3" eb="5">
      <t>カガク</t>
    </rPh>
    <rPh sb="7" eb="10">
      <t>リジチョウ</t>
    </rPh>
    <phoneticPr fontId="25"/>
  </si>
  <si>
    <t>アクセスカード発行完了の連絡は，上記申請者または事務連絡先にいたします。</t>
  </si>
  <si>
    <r>
      <rPr>
        <sz val="9"/>
        <rFont val="ＭＳ 明朝"/>
        <family val="1"/>
      </rPr>
      <t>別紙
更新日：</t>
    </r>
    <r>
      <rPr>
        <sz val="9"/>
        <rFont val="Times New Roman"/>
        <family val="1"/>
      </rPr>
      <t>2024-10-1</t>
    </r>
    <rPh sb="0" eb="2">
      <t>ベッシ</t>
    </rPh>
    <phoneticPr fontId="31"/>
  </si>
  <si>
    <r>
      <rPr>
        <sz val="10.5"/>
        <rFont val="ＭＳ 明朝"/>
        <family val="1"/>
      </rPr>
      <t>【アクセスカード利用区分】</t>
    </r>
  </si>
  <si>
    <t>Ａ．特別な用途による利用</t>
    <phoneticPr fontId="31"/>
  </si>
  <si>
    <r>
      <rPr>
        <sz val="10.5"/>
        <rFont val="ＭＳ 明朝"/>
        <family val="1"/>
      </rPr>
      <t>Ｂ．教育による利用</t>
    </r>
  </si>
  <si>
    <r>
      <rPr>
        <sz val="10.5"/>
        <rFont val="Times New Roman"/>
        <family val="1"/>
      </rPr>
      <t>201</t>
    </r>
    <r>
      <rPr>
        <sz val="10.5"/>
        <rFont val="ＭＳ 明朝"/>
        <family val="1"/>
      </rPr>
      <t>…非常勤講師（業務委託）</t>
    </r>
  </si>
  <si>
    <r>
      <rPr>
        <sz val="10.5"/>
        <rFont val="ＭＳ 明朝"/>
        <family val="1"/>
      </rPr>
      <t>Ｃ．研究による利用</t>
    </r>
  </si>
  <si>
    <r>
      <rPr>
        <sz val="10.5"/>
        <rFont val="Times New Roman"/>
        <family val="1"/>
      </rPr>
      <t>301</t>
    </r>
    <r>
      <rPr>
        <sz val="10.5"/>
        <rFont val="ＭＳ 明朝"/>
        <family val="1"/>
      </rPr>
      <t>…客員研究員</t>
    </r>
  </si>
  <si>
    <r>
      <rPr>
        <sz val="10.5"/>
        <rFont val="Times New Roman"/>
        <family val="1"/>
      </rPr>
      <t>302</t>
    </r>
    <r>
      <rPr>
        <sz val="10.5"/>
        <rFont val="ＭＳ 明朝"/>
        <family val="1"/>
      </rPr>
      <t>…受託研究員</t>
    </r>
  </si>
  <si>
    <r>
      <rPr>
        <sz val="10.5"/>
        <rFont val="Times New Roman"/>
        <family val="1"/>
      </rPr>
      <t>303</t>
    </r>
    <r>
      <rPr>
        <sz val="10.5"/>
        <rFont val="ＭＳ 明朝"/>
        <family val="1"/>
      </rPr>
      <t>…民間等共同研究員</t>
    </r>
  </si>
  <si>
    <r>
      <rPr>
        <sz val="10.5"/>
        <color theme="0" tint="-0.499984740745262"/>
        <rFont val="Times New Roman"/>
        <family val="1"/>
      </rPr>
      <t>304</t>
    </r>
    <r>
      <rPr>
        <sz val="10.5"/>
        <color theme="0" tint="-0.499984740745262"/>
        <rFont val="ＭＳ 明朝"/>
        <family val="1"/>
      </rPr>
      <t>…日本学術振興会特別研究員</t>
    </r>
    <r>
      <rPr>
        <sz val="9"/>
        <rFont val="ＭＳ 明朝"/>
        <family val="1"/>
      </rPr>
      <t>（この利用区分の申請は研究資金助成</t>
    </r>
    <r>
      <rPr>
        <sz val="9"/>
        <rFont val="Times New Roman"/>
        <family val="1"/>
      </rPr>
      <t>Gr.</t>
    </r>
    <r>
      <rPr>
        <sz val="9"/>
        <rFont val="ＭＳ 明朝"/>
        <family val="1"/>
      </rPr>
      <t>にお問い合わせ下さい）</t>
    </r>
    <rPh sb="19" eb="21">
      <t>リヨウ</t>
    </rPh>
    <rPh sb="21" eb="23">
      <t>クブン</t>
    </rPh>
    <rPh sb="24" eb="26">
      <t>シンセイ</t>
    </rPh>
    <rPh sb="27" eb="29">
      <t>ケンキュウ</t>
    </rPh>
    <rPh sb="29" eb="31">
      <t>シキン</t>
    </rPh>
    <rPh sb="31" eb="33">
      <t>ジョセイ</t>
    </rPh>
    <rPh sb="38" eb="39">
      <t>ト</t>
    </rPh>
    <rPh sb="40" eb="41">
      <t>ア</t>
    </rPh>
    <rPh sb="43" eb="44">
      <t>クダ</t>
    </rPh>
    <phoneticPr fontId="52"/>
  </si>
  <si>
    <r>
      <rPr>
        <sz val="10.5"/>
        <rFont val="Times New Roman"/>
        <family val="1"/>
      </rPr>
      <t>305</t>
    </r>
    <r>
      <rPr>
        <sz val="10.5"/>
        <rFont val="ＭＳ 明朝"/>
        <family val="1"/>
      </rPr>
      <t>…外国人研究員</t>
    </r>
  </si>
  <si>
    <r>
      <rPr>
        <sz val="10.5"/>
        <rFont val="Times New Roman"/>
        <family val="1"/>
      </rPr>
      <t>306</t>
    </r>
    <r>
      <rPr>
        <sz val="10.5"/>
        <rFont val="ＭＳ 明朝"/>
        <family val="1"/>
      </rPr>
      <t>…日本学術振興会外国人特別研究員</t>
    </r>
    <rPh sb="11" eb="13">
      <t>ガイコク</t>
    </rPh>
    <rPh sb="13" eb="14">
      <t>ジン</t>
    </rPh>
    <phoneticPr fontId="52"/>
  </si>
  <si>
    <r>
      <rPr>
        <sz val="10.5"/>
        <rFont val="Times New Roman"/>
        <family val="1"/>
      </rPr>
      <t>399</t>
    </r>
    <r>
      <rPr>
        <sz val="10.5"/>
        <rFont val="ＭＳ 明朝"/>
        <family val="1"/>
      </rPr>
      <t>…研究員（その他）</t>
    </r>
  </si>
  <si>
    <r>
      <rPr>
        <sz val="10.5"/>
        <rFont val="ＭＳ 明朝"/>
        <family val="1"/>
      </rPr>
      <t>Ｄ．業務委託による利用（主に東工大ポータル）</t>
    </r>
  </si>
  <si>
    <r>
      <rPr>
        <sz val="10.5"/>
        <rFont val="Times New Roman"/>
        <family val="1"/>
      </rPr>
      <t>501</t>
    </r>
    <r>
      <rPr>
        <sz val="10.5"/>
        <rFont val="ＭＳ 明朝"/>
        <family val="1"/>
      </rPr>
      <t>…業務委託（</t>
    </r>
    <r>
      <rPr>
        <sz val="10.5"/>
        <rFont val="Times New Roman"/>
        <family val="1"/>
      </rPr>
      <t>TSUBAME</t>
    </r>
    <r>
      <rPr>
        <sz val="10.5"/>
        <rFont val="ＭＳ 明朝"/>
        <family val="1"/>
      </rPr>
      <t>）</t>
    </r>
  </si>
  <si>
    <r>
      <rPr>
        <sz val="10.5"/>
        <rFont val="Times New Roman"/>
        <family val="1"/>
      </rPr>
      <t>502</t>
    </r>
    <r>
      <rPr>
        <sz val="10.5"/>
        <rFont val="ＭＳ 明朝"/>
        <family val="1"/>
      </rPr>
      <t>…業務委託（教育システム）</t>
    </r>
  </si>
  <si>
    <r>
      <rPr>
        <sz val="10.5"/>
        <rFont val="Times New Roman"/>
        <family val="1"/>
      </rPr>
      <t>503</t>
    </r>
    <r>
      <rPr>
        <sz val="10.5"/>
        <rFont val="ＭＳ 明朝"/>
        <family val="1"/>
      </rPr>
      <t>…業務委託（学務システム）</t>
    </r>
  </si>
  <si>
    <r>
      <rPr>
        <sz val="10.5"/>
        <rFont val="ＭＳ 明朝"/>
        <family val="1"/>
      </rPr>
      <t>Ｅ．業務委託による利用（主に入館システム）</t>
    </r>
  </si>
  <si>
    <r>
      <rPr>
        <sz val="10.5"/>
        <rFont val="Times New Roman"/>
        <family val="1"/>
      </rPr>
      <t>801</t>
    </r>
    <r>
      <rPr>
        <sz val="10.5"/>
        <rFont val="ＭＳ 明朝"/>
        <family val="1"/>
      </rPr>
      <t>…業務委託（工事）</t>
    </r>
  </si>
  <si>
    <r>
      <rPr>
        <sz val="10.5"/>
        <rFont val="ＭＳ 明朝"/>
        <family val="1"/>
      </rPr>
      <t>Ｆ．業務委託による利用（上記に記載がないシステムやその他の用途）</t>
    </r>
  </si>
  <si>
    <r>
      <rPr>
        <sz val="10.5"/>
        <rFont val="Times New Roman"/>
        <family val="1"/>
      </rPr>
      <t>901</t>
    </r>
    <r>
      <rPr>
        <sz val="10.5"/>
        <rFont val="ＭＳ 明朝"/>
        <family val="1"/>
      </rPr>
      <t>…業務委託（その他）</t>
    </r>
  </si>
  <si>
    <r>
      <rPr>
        <sz val="10.5"/>
        <rFont val="ＭＳ 明朝"/>
        <family val="1"/>
      </rPr>
      <t>Ｇ．上記以外</t>
    </r>
  </si>
  <si>
    <r>
      <rPr>
        <sz val="10.5"/>
        <rFont val="Times New Roman"/>
        <family val="1"/>
      </rPr>
      <t>999</t>
    </r>
    <r>
      <rPr>
        <sz val="10.5"/>
        <rFont val="ＭＳ 明朝"/>
        <family val="1"/>
      </rPr>
      <t>…その他</t>
    </r>
  </si>
  <si>
    <r>
      <rPr>
        <sz val="9"/>
        <rFont val="ＭＳ 明朝"/>
        <family val="1"/>
      </rPr>
      <t>※左側の数字はシステム上の利用区分コードを表しています。</t>
    </r>
  </si>
  <si>
    <r>
      <rPr>
        <sz val="9"/>
        <rFont val="ＭＳ 明朝"/>
        <family val="1"/>
      </rPr>
      <t>※右側の文字列は利用区分名称を表しています。</t>
    </r>
  </si>
  <si>
    <r>
      <rPr>
        <sz val="9"/>
        <rFont val="ＭＳ 明朝"/>
        <family val="1"/>
      </rPr>
      <t>※利用区分コードと利用区分名称は、必要に応じて追加・変更・削除されます。</t>
    </r>
  </si>
  <si>
    <r>
      <rPr>
        <sz val="9"/>
        <rFont val="ＭＳ 明朝"/>
        <family val="1"/>
      </rPr>
      <t>※申請書の利用区分には、利用区分コードではなく、右側の利用区分名称を記載してください。</t>
    </r>
  </si>
  <si>
    <t>本務先所在地あるいは自宅住所</t>
    <phoneticPr fontId="25"/>
  </si>
  <si>
    <t>東京科学大学における
所属部局等</t>
    <rPh sb="0" eb="2">
      <t>トウキョウ</t>
    </rPh>
    <rPh sb="2" eb="4">
      <t>カガク</t>
    </rPh>
    <rPh sb="4" eb="6">
      <t>ダイガク</t>
    </rPh>
    <rPh sb="11" eb="13">
      <t>ショゾク</t>
    </rPh>
    <rPh sb="13" eb="15">
      <t>ブキョク</t>
    </rPh>
    <rPh sb="15" eb="16">
      <t>トウ</t>
    </rPh>
    <phoneticPr fontId="25"/>
  </si>
  <si>
    <t>氏名</t>
    <rPh sb="0" eb="2">
      <t>シメイ</t>
    </rPh>
    <phoneticPr fontId="31"/>
  </si>
  <si>
    <t>事務連絡先</t>
    <rPh sb="0" eb="1">
      <t>ジ</t>
    </rPh>
    <rPh sb="1" eb="2">
      <t>ム</t>
    </rPh>
    <rPh sb="2" eb="4">
      <t>レンラク</t>
    </rPh>
    <rPh sb="4" eb="5">
      <t>サキ</t>
    </rPh>
    <phoneticPr fontId="52"/>
  </si>
  <si>
    <t>申請日：</t>
    <rPh sb="0" eb="2">
      <t>シンセイ</t>
    </rPh>
    <rPh sb="2" eb="3">
      <t>ビ</t>
    </rPh>
    <phoneticPr fontId="25"/>
  </si>
  <si>
    <t>記</t>
    <rPh sb="0" eb="1">
      <t>キ</t>
    </rPh>
    <phoneticPr fontId="25"/>
  </si>
  <si>
    <t>利用区分名称
（※別紙参照）</t>
    <phoneticPr fontId="25"/>
  </si>
  <si>
    <t>東京科学大学における連絡先
（研究室名,メールアドレス,内線電話）</t>
    <phoneticPr fontId="25"/>
  </si>
  <si>
    <t>東京科学大学における従事内容
（カード発行が必要な理由）</t>
    <phoneticPr fontId="25"/>
  </si>
  <si>
    <t>（西暦）</t>
    <phoneticPr fontId="25"/>
  </si>
  <si>
    <t>から</t>
    <phoneticPr fontId="25"/>
  </si>
  <si>
    <t>まで（予定）</t>
    <rPh sb="3" eb="5">
      <t>ヨテイ</t>
    </rPh>
    <phoneticPr fontId="25"/>
  </si>
  <si>
    <t>）</t>
    <phoneticPr fontId="25"/>
  </si>
  <si>
    <t>（内線：</t>
    <rPh sb="1" eb="3">
      <t>ナイセン</t>
    </rPh>
    <phoneticPr fontId="25"/>
  </si>
  <si>
    <t>（メールアドレス：</t>
    <phoneticPr fontId="25"/>
  </si>
  <si>
    <t>東京科学大学における
従事予定期間</t>
    <phoneticPr fontId="25"/>
  </si>
  <si>
    <t xml:space="preserve"> 生年月日</t>
    <phoneticPr fontId="25"/>
  </si>
  <si>
    <t>性別</t>
    <rPh sb="0" eb="2">
      <t>セイベツ</t>
    </rPh>
    <phoneticPr fontId="25"/>
  </si>
  <si>
    <t>氏名がアルファベットの場合</t>
    <phoneticPr fontId="25"/>
  </si>
  <si>
    <t>本務先・職名等
（本務先がある場合に記入）</t>
    <phoneticPr fontId="25"/>
  </si>
  <si>
    <t>下記の記載事項に間違いありませんので，下記の者にかかるアクセスカードを発行願います。なお，
下記の者がアクセスカードを利用するにあたり一切の責任は私が負います。</t>
    <phoneticPr fontId="25"/>
  </si>
  <si>
    <t>氏名がアルファベットの場合は，18文字以内（スペース，ピリオド等を含む）に
略した名前を記入してください。（この名前が「職員証」に記載されます。）</t>
    <phoneticPr fontId="25"/>
  </si>
  <si>
    <r>
      <t xml:space="preserve">以前交付された
ＩＣｶｰﾄﾞの種類
</t>
    </r>
    <r>
      <rPr>
        <sz val="8"/>
        <color rgb="FF000000"/>
        <rFont val="ＭＳ 明朝"/>
        <family val="1"/>
        <charset val="128"/>
      </rPr>
      <t>※新規は「新規(以前の発行無し)」を選択</t>
    </r>
    <phoneticPr fontId="25"/>
  </si>
  <si>
    <t xml:space="preserve">  （印）</t>
    <phoneticPr fontId="25"/>
  </si>
  <si>
    <r>
      <rPr>
        <sz val="8"/>
        <rFont val="ＭＳ 明朝"/>
        <family val="1"/>
        <charset val="128"/>
      </rPr>
      <t>申請者
（受入教員等）</t>
    </r>
  </si>
  <si>
    <t>（印）</t>
  </si>
  <si>
    <t>内線または
ﾒｰﾙｱﾄﾞﾚｽ</t>
    <rPh sb="0" eb="2">
      <t>ナイセン</t>
    </rPh>
    <phoneticPr fontId="31"/>
  </si>
  <si>
    <t>アクセスカードのID</t>
    <phoneticPr fontId="25"/>
  </si>
  <si>
    <t>フ リ ガ ナ</t>
  </si>
  <si>
    <t>フ リ ガ ナ（*必須）</t>
    <phoneticPr fontId="25"/>
  </si>
  <si>
    <t>氏名がアルファベットの場合は，18文字以内（スペース，ピリオド等を含む）に略した名前を記入してください。（この名前が「職員証」に記載されます。）↓</t>
    <rPh sb="0" eb="2">
      <t>シメイ</t>
    </rPh>
    <phoneticPr fontId="25"/>
  </si>
  <si>
    <r>
      <rPr>
        <sz val="10.5"/>
        <rFont val="ＭＳ 明朝"/>
        <family val="1"/>
        <charset val="128"/>
      </rPr>
      <t xml:space="preserve">部局長等の承認
</t>
    </r>
    <r>
      <rPr>
        <sz val="9"/>
        <rFont val="ＭＳ 明朝"/>
        <family val="1"/>
        <charset val="128"/>
      </rPr>
      <t>（署名及び捺印）</t>
    </r>
  </si>
  <si>
    <r>
      <rPr>
        <sz val="9"/>
        <rFont val="ＭＳ 明朝"/>
        <family val="1"/>
        <charset val="128"/>
      </rPr>
      <t xml:space="preserve">上記の申請について承認します。 
</t>
    </r>
    <r>
      <rPr>
        <sz val="8"/>
        <rFont val="ＭＳ 明朝"/>
        <family val="1"/>
        <charset val="128"/>
      </rPr>
      <t xml:space="preserve">
                                                     　         　　        　　</t>
    </r>
    <r>
      <rPr>
        <sz val="10"/>
        <rFont val="ＭＳ 明朝"/>
        <family val="1"/>
        <charset val="128"/>
      </rPr>
      <t xml:space="preserve"> </t>
    </r>
    <phoneticPr fontId="31"/>
  </si>
  <si>
    <t>2006.4.1 以降に発行された旧・東京工業大学（学生証・職員証・アクセスカード）の交付を
受けたことがある場合は，下記に記入してください。(複数回交付された場合には，直近のもの)
ご記入いただくと，以前使用されていたメールアドレス等を引き継ぐことができます。</t>
    <phoneticPr fontId="25"/>
  </si>
  <si>
    <t>（様式１１）
東京科学大学【理工学系】</t>
    <phoneticPr fontId="25"/>
  </si>
  <si>
    <t>アクセスカード再発行（更新）申請書</t>
    <phoneticPr fontId="25"/>
  </si>
  <si>
    <t>アクセスカード</t>
  </si>
  <si>
    <t>（　　　　　　　　　　　　　　　　　　　　　　　）</t>
    <phoneticPr fontId="25"/>
  </si>
  <si>
    <t>事由をﾌﾟﾙﾀﾞｳﾝ選択</t>
  </si>
  <si>
    <t>区分</t>
  </si>
  <si>
    <t>受取場所</t>
  </si>
  <si>
    <r>
      <rPr>
        <sz val="12"/>
        <color rgb="FFFF0000"/>
        <rFont val="ＭＳ 明朝"/>
        <family val="1"/>
        <charset val="128"/>
      </rPr>
      <t>（券面印字）</t>
    </r>
    <r>
      <rPr>
        <sz val="12"/>
        <color rgb="FF000000"/>
        <rFont val="ＭＳ 明朝"/>
        <family val="1"/>
        <charset val="128"/>
      </rPr>
      <t>漢 字 氏 名</t>
    </r>
    <rPh sb="1" eb="5">
      <t>ケンメンインジ</t>
    </rPh>
    <phoneticPr fontId="25"/>
  </si>
  <si>
    <r>
      <rPr>
        <sz val="10"/>
        <color rgb="FFFF0000"/>
        <rFont val="ＭＳ 明朝"/>
        <family val="1"/>
        <charset val="128"/>
      </rPr>
      <t>（券面印字）</t>
    </r>
    <r>
      <rPr>
        <sz val="10"/>
        <color theme="1"/>
        <rFont val="ＭＳ 明朝"/>
        <family val="1"/>
        <charset val="128"/>
      </rPr>
      <t>ローマ字氏名
*姓名ともに半角大文字入力</t>
    </r>
    <rPh sb="1" eb="5">
      <t>ケンメンインジ</t>
    </rPh>
    <rPh sb="14" eb="16">
      <t>セイメイ</t>
    </rPh>
    <rPh sb="19" eb="21">
      <t>ハンカク</t>
    </rPh>
    <rPh sb="21" eb="24">
      <t>オオモジ</t>
    </rPh>
    <rPh sb="24" eb="26">
      <t>ニュウリョク</t>
    </rPh>
    <phoneticPr fontId="25"/>
  </si>
  <si>
    <t>→</t>
    <phoneticPr fontId="25"/>
  </si>
  <si>
    <t>個人番号</t>
    <phoneticPr fontId="31"/>
  </si>
  <si>
    <t>所属</t>
    <phoneticPr fontId="31"/>
  </si>
  <si>
    <t>姓（漢字）</t>
    <rPh sb="0" eb="1">
      <t>セイ</t>
    </rPh>
    <rPh sb="2" eb="4">
      <t>カンジ</t>
    </rPh>
    <phoneticPr fontId="25"/>
  </si>
  <si>
    <t>名（漢字）</t>
    <rPh sb="0" eb="1">
      <t>メイ</t>
    </rPh>
    <rPh sb="2" eb="4">
      <t>カンジ</t>
    </rPh>
    <phoneticPr fontId="25"/>
  </si>
  <si>
    <t>姓（カナ）</t>
    <rPh sb="0" eb="1">
      <t>セイ</t>
    </rPh>
    <phoneticPr fontId="25"/>
  </si>
  <si>
    <t>名（カナ）</t>
    <rPh sb="0" eb="1">
      <t>メイ</t>
    </rPh>
    <phoneticPr fontId="25"/>
  </si>
  <si>
    <t>生年月日(IC)</t>
    <phoneticPr fontId="31"/>
  </si>
  <si>
    <t>発行年月日（IC）</t>
    <phoneticPr fontId="31"/>
  </si>
  <si>
    <t>有効期限（IC）</t>
    <phoneticPr fontId="31"/>
  </si>
  <si>
    <t>性別</t>
    <phoneticPr fontId="31"/>
  </si>
  <si>
    <t>カード種別</t>
    <rPh sb="3" eb="5">
      <t>シュベツ</t>
    </rPh>
    <phoneticPr fontId="31"/>
  </si>
  <si>
    <t>所属コード</t>
    <rPh sb="0" eb="2">
      <t>ショゾク</t>
    </rPh>
    <phoneticPr fontId="31"/>
  </si>
  <si>
    <t>職種</t>
    <rPh sb="0" eb="2">
      <t>ショクシュ</t>
    </rPh>
    <phoneticPr fontId="25"/>
  </si>
  <si>
    <t>姓（英字）</t>
    <rPh sb="2" eb="4">
      <t>エイジ</t>
    </rPh>
    <phoneticPr fontId="31"/>
  </si>
  <si>
    <t>名（英字）</t>
    <rPh sb="2" eb="4">
      <t>エイジ</t>
    </rPh>
    <phoneticPr fontId="31"/>
  </si>
  <si>
    <t>旧個人番号</t>
    <phoneticPr fontId="31"/>
  </si>
  <si>
    <t>研究室</t>
    <rPh sb="0" eb="3">
      <t>ケンキュウシツ</t>
    </rPh>
    <phoneticPr fontId="31"/>
  </si>
  <si>
    <t>従事内容　</t>
    <rPh sb="0" eb="2">
      <t>ジュウジ</t>
    </rPh>
    <phoneticPr fontId="31"/>
  </si>
  <si>
    <t>内線</t>
    <rPh sb="0" eb="2">
      <t>ナイセン</t>
    </rPh>
    <phoneticPr fontId="25"/>
  </si>
  <si>
    <t>地区</t>
    <rPh sb="0" eb="2">
      <t>チク</t>
    </rPh>
    <phoneticPr fontId="25"/>
  </si>
  <si>
    <t>メールアドレス</t>
    <phoneticPr fontId="31"/>
  </si>
  <si>
    <t>発行状況</t>
    <rPh sb="0" eb="2">
      <t>ハッコウ</t>
    </rPh>
    <rPh sb="2" eb="4">
      <t>ジョウキョウ</t>
    </rPh>
    <phoneticPr fontId="25"/>
  </si>
  <si>
    <t>新規・更新</t>
    <rPh sb="0" eb="2">
      <t>シンキ</t>
    </rPh>
    <rPh sb="3" eb="5">
      <t>コウシン</t>
    </rPh>
    <phoneticPr fontId="31"/>
  </si>
  <si>
    <t>誓約書</t>
    <rPh sb="0" eb="3">
      <t>セイヤクショ</t>
    </rPh>
    <phoneticPr fontId="31"/>
  </si>
  <si>
    <t/>
  </si>
  <si>
    <t>券面用氏名（漢字）</t>
    <rPh sb="0" eb="2">
      <t>ケンメン</t>
    </rPh>
    <rPh sb="2" eb="3">
      <t>ヨウ</t>
    </rPh>
    <phoneticPr fontId="31"/>
  </si>
  <si>
    <t>券面用氏名（英字）</t>
    <rPh sb="0" eb="2">
      <t>ケンメン</t>
    </rPh>
    <rPh sb="2" eb="3">
      <t>ヨウ</t>
    </rPh>
    <rPh sb="3" eb="5">
      <t>シメイ</t>
    </rPh>
    <rPh sb="6" eb="8">
      <t>エイジ</t>
    </rPh>
    <phoneticPr fontId="25"/>
  </si>
  <si>
    <t>　</t>
    <phoneticPr fontId="25"/>
  </si>
  <si>
    <r>
      <t>002</t>
    </r>
    <r>
      <rPr>
        <sz val="11"/>
        <rFont val="ＭＳ 明朝"/>
        <family val="1"/>
      </rPr>
      <t>…特定教員</t>
    </r>
    <phoneticPr fontId="52"/>
  </si>
  <si>
    <r>
      <t>003</t>
    </r>
    <r>
      <rPr>
        <sz val="11"/>
        <rFont val="ＭＳ 明朝"/>
        <family val="1"/>
      </rPr>
      <t>…産学連携コーディネーター</t>
    </r>
    <phoneticPr fontId="52"/>
  </si>
  <si>
    <r>
      <rPr>
        <sz val="11"/>
        <color theme="0" tint="-0.499984740745262"/>
        <rFont val="Times New Roman"/>
        <family val="1"/>
      </rPr>
      <t>004</t>
    </r>
    <r>
      <rPr>
        <sz val="11"/>
        <color theme="0" tint="-0.499984740745262"/>
        <rFont val="ＭＳ 明朝"/>
        <family val="1"/>
        <charset val="128"/>
      </rPr>
      <t>…ライフサイエンス研究学外審査委員</t>
    </r>
    <r>
      <rPr>
        <sz val="11"/>
        <color rgb="FF000000"/>
        <rFont val="ＭＳ 明朝"/>
        <family val="1"/>
        <charset val="128"/>
      </rPr>
      <t xml:space="preserve">（この利用区分の申請は研究企画課にお問い合わせ下さい） </t>
    </r>
    <phoneticPr fontId="52"/>
  </si>
  <si>
    <r>
      <t>005</t>
    </r>
    <r>
      <rPr>
        <sz val="11"/>
        <color theme="0" tint="-0.249977111117893"/>
        <rFont val="ＭＳ 明朝"/>
        <family val="1"/>
        <charset val="128"/>
      </rPr>
      <t>…医歯学系から理工学系への勤務者等</t>
    </r>
    <r>
      <rPr>
        <sz val="11"/>
        <color theme="0" tint="-0.249977111117893"/>
        <rFont val="Yu Gothic"/>
        <family val="3"/>
        <charset val="128"/>
      </rPr>
      <t>（主に医歯学系で発行された</t>
    </r>
    <r>
      <rPr>
        <b/>
        <u/>
        <sz val="11"/>
        <color theme="0" tint="-0.249977111117893"/>
        <rFont val="Yu Gothic"/>
        <family val="3"/>
        <charset val="128"/>
      </rPr>
      <t>職員証</t>
    </r>
    <r>
      <rPr>
        <sz val="11"/>
        <color theme="0" tint="-0.249977111117893"/>
        <rFont val="Yu Gothic"/>
        <family val="3"/>
        <charset val="128"/>
      </rPr>
      <t>を持つ者を対象とします。）</t>
    </r>
    <rPh sb="21" eb="22">
      <t>オモ</t>
    </rPh>
    <rPh sb="23" eb="24">
      <t>イ</t>
    </rPh>
    <rPh sb="24" eb="27">
      <t>シガクケイ</t>
    </rPh>
    <rPh sb="28" eb="30">
      <t>ハッコウ</t>
    </rPh>
    <rPh sb="33" eb="35">
      <t>ショクイン</t>
    </rPh>
    <rPh sb="35" eb="36">
      <t>ショウ</t>
    </rPh>
    <rPh sb="37" eb="38">
      <t>モ</t>
    </rPh>
    <rPh sb="39" eb="40">
      <t>モノ</t>
    </rPh>
    <rPh sb="41" eb="43">
      <t>タイショウ</t>
    </rPh>
    <phoneticPr fontId="25"/>
  </si>
  <si>
    <r>
      <rPr>
        <sz val="11"/>
        <color theme="1" tint="0.499984740745262"/>
        <rFont val="Times New Roman"/>
        <family val="1"/>
      </rPr>
      <t>001</t>
    </r>
    <r>
      <rPr>
        <sz val="11"/>
        <color theme="1" tint="0.499984740745262"/>
        <rFont val="ＭＳ Ｐゴシック"/>
        <family val="1"/>
        <charset val="128"/>
      </rPr>
      <t>…</t>
    </r>
    <r>
      <rPr>
        <sz val="11"/>
        <color theme="1" tint="0.499984740745262"/>
        <rFont val="ＭＳ 明朝"/>
        <family val="1"/>
        <charset val="128"/>
      </rPr>
      <t>名誉教授</t>
    </r>
    <r>
      <rPr>
        <sz val="11"/>
        <color rgb="FF000000"/>
        <rFont val="ＭＳ 明朝"/>
        <family val="1"/>
        <charset val="128"/>
      </rPr>
      <t>（この利用区分の申請は総務課にお問い合わせ下さい）</t>
    </r>
    <r>
      <rPr>
        <sz val="11"/>
        <rFont val="ＭＳ 明朝"/>
        <family val="1"/>
        <charset val="128"/>
      </rPr>
      <t xml:space="preserve"> </t>
    </r>
    <rPh sb="19" eb="21">
      <t>ソウム</t>
    </rPh>
    <phoneticPr fontId="52"/>
  </si>
  <si>
    <t>アクセスカードに記載される名前（ローマ字）</t>
    <rPh sb="19" eb="20">
      <t>ジ</t>
    </rPh>
    <phoneticPr fontId="25"/>
  </si>
  <si>
    <t>アクセスカードに記載される名前（漢字）</t>
    <rPh sb="16" eb="18">
      <t>カンジ</t>
    </rPh>
    <phoneticPr fontId="25"/>
  </si>
  <si>
    <r>
      <t>002</t>
    </r>
    <r>
      <rPr>
        <sz val="10"/>
        <rFont val="ＭＳ 明朝"/>
        <family val="1"/>
        <charset val="128"/>
      </rPr>
      <t>…特定教員</t>
    </r>
    <phoneticPr fontId="31"/>
  </si>
  <si>
    <t>003…産学連携コーディネーター</t>
    <phoneticPr fontId="31"/>
  </si>
  <si>
    <r>
      <t>201</t>
    </r>
    <r>
      <rPr>
        <sz val="10"/>
        <rFont val="ＭＳ 明朝"/>
        <family val="1"/>
        <charset val="128"/>
      </rPr>
      <t>…非常勤講師（業務委託）</t>
    </r>
    <phoneticPr fontId="31"/>
  </si>
  <si>
    <t>301…客員研究員</t>
    <phoneticPr fontId="31"/>
  </si>
  <si>
    <t>302…受託研究員</t>
    <phoneticPr fontId="31"/>
  </si>
  <si>
    <t>303…民間等共同研究員</t>
    <phoneticPr fontId="31"/>
  </si>
  <si>
    <t>305…外国人研究員</t>
    <phoneticPr fontId="31"/>
  </si>
  <si>
    <t>306…日本学術振興会外国人特別研究員</t>
    <phoneticPr fontId="31"/>
  </si>
  <si>
    <t>399…研究員（その他）</t>
    <rPh sb="4" eb="6">
      <t>ケンキュウ</t>
    </rPh>
    <rPh sb="10" eb="11">
      <t>タ</t>
    </rPh>
    <phoneticPr fontId="31"/>
  </si>
  <si>
    <t>501…業務委託（TSUBAME）</t>
    <phoneticPr fontId="31"/>
  </si>
  <si>
    <t>502…業務委託（教育システム）</t>
    <phoneticPr fontId="31"/>
  </si>
  <si>
    <t>503…業務委託（学務システム）</t>
    <phoneticPr fontId="31"/>
  </si>
  <si>
    <t>801…業務委託（工事）</t>
    <phoneticPr fontId="31"/>
  </si>
  <si>
    <t>901…業務委託（その他）</t>
    <rPh sb="11" eb="12">
      <t>タ</t>
    </rPh>
    <phoneticPr fontId="31"/>
  </si>
  <si>
    <t>999…その他</t>
    <phoneticPr fontId="31"/>
  </si>
  <si>
    <t>性別ﾌﾟﾙﾀﾞｳﾝ選択</t>
  </si>
  <si>
    <t>アクセスカード・更新</t>
    <rPh sb="8" eb="10">
      <t>コウシン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</si>
</sst>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0_);[Red]\(0\)"/>
    <numFmt numFmtId="178" formatCode="[$-F800]dddd\,\ mmmm\ dd\,\ yyyy"/>
  </numFmts>
  <fonts count="9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9"/>
      <color rgb="FF000000"/>
      <name val="Times New Roman"/>
      <family val="1"/>
    </font>
    <font>
      <sz val="9"/>
      <color rgb="FFFF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2"/>
      <name val="Times New Roman"/>
      <family val="1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.5"/>
      <color rgb="FF000000"/>
      <name val="ＭＳ 明朝"/>
      <family val="1"/>
      <charset val="128"/>
    </font>
    <font>
      <sz val="9"/>
      <name val="Times New Roman"/>
      <family val="1"/>
    </font>
    <font>
      <sz val="9"/>
      <name val="ＭＳ 明朝"/>
      <family val="1"/>
    </font>
    <font>
      <sz val="10.5"/>
      <name val="ＭＳ 明朝"/>
      <family val="1"/>
      <charset val="128"/>
    </font>
    <font>
      <sz val="10.5"/>
      <name val="ＭＳ 明朝"/>
      <family val="1"/>
    </font>
    <font>
      <sz val="6"/>
      <name val="ＭＳ Ｐ明朝"/>
      <family val="1"/>
      <charset val="128"/>
    </font>
    <font>
      <sz val="10.5"/>
      <name val="Times New Roman"/>
      <family val="1"/>
    </font>
    <font>
      <sz val="10.5"/>
      <color theme="0" tint="-0.499984740745262"/>
      <name val="Times New Roman"/>
      <family val="1"/>
    </font>
    <font>
      <sz val="10"/>
      <name val="Times New Roman"/>
      <family val="1"/>
    </font>
    <font>
      <sz val="10.5"/>
      <color theme="0" tint="-0.499984740745262"/>
      <name val="ＭＳ 明朝"/>
      <family val="1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8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indexed="81"/>
      <name val="MS P ゴシック"/>
      <family val="3"/>
      <charset val="128"/>
    </font>
    <font>
      <sz val="6"/>
      <color theme="0" tint="-0.499984740745262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theme="0" tint="-0.249977111117893"/>
      <name val="Times New Roman"/>
      <family val="1"/>
    </font>
    <font>
      <sz val="11"/>
      <color theme="0" tint="-0.249977111117893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2"/>
      <color theme="1"/>
      <name val="MS ゴシック"/>
      <family val="3"/>
      <charset val="128"/>
    </font>
    <font>
      <sz val="11"/>
      <color theme="1" tint="0.499984740745262"/>
      <name val="Times New Roman"/>
      <family val="1"/>
    </font>
    <font>
      <sz val="11"/>
      <color theme="1" tint="0.499984740745262"/>
      <name val="ＭＳ 明朝"/>
      <family val="1"/>
      <charset val="128"/>
    </font>
    <font>
      <sz val="11"/>
      <name val="Times New Roman"/>
      <family val="1"/>
    </font>
    <font>
      <sz val="11"/>
      <name val="ＭＳ 明朝"/>
      <family val="1"/>
    </font>
    <font>
      <sz val="11"/>
      <color rgb="FF000000"/>
      <name val="Times New Roman"/>
      <family val="1"/>
    </font>
    <font>
      <sz val="11"/>
      <color theme="0" tint="-0.499984740745262"/>
      <name val="Times New Roman"/>
      <family val="1"/>
    </font>
    <font>
      <sz val="11"/>
      <color theme="0" tint="-0.499984740745262"/>
      <name val="ＭＳ 明朝"/>
      <family val="1"/>
      <charset val="128"/>
    </font>
    <font>
      <sz val="11"/>
      <color theme="0" tint="-0.249977111117893"/>
      <name val="Yu Gothic"/>
      <family val="3"/>
      <charset val="128"/>
    </font>
    <font>
      <b/>
      <u/>
      <sz val="11"/>
      <color theme="0" tint="-0.249977111117893"/>
      <name val="Yu Gothic"/>
      <family val="3"/>
      <charset val="128"/>
    </font>
    <font>
      <sz val="11"/>
      <color theme="1" tint="0.499984740745262"/>
      <name val="ＭＳ Ｐゴシック"/>
      <family val="1"/>
      <charset val="128"/>
    </font>
    <font>
      <sz val="11"/>
      <color theme="1"/>
      <name val="ＭＳ Ｐゴシック"/>
      <family val="1"/>
      <charset val="128"/>
    </font>
    <font>
      <sz val="10"/>
      <color indexed="8"/>
      <name val="ＭＳ Ｐ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30" fillId="35" borderId="10" xfId="42" applyFont="1" applyFill="1" applyBorder="1" applyAlignment="1">
      <alignment horizontal="center" vertical="center" wrapText="1"/>
    </xf>
    <xf numFmtId="0" fontId="32" fillId="0" borderId="0" xfId="42" applyFont="1" applyBorder="1" applyAlignment="1">
      <alignment horizontal="center" vertical="center"/>
    </xf>
    <xf numFmtId="0" fontId="33" fillId="0" borderId="10" xfId="42" applyFont="1" applyFill="1" applyBorder="1">
      <alignment vertical="center"/>
    </xf>
    <xf numFmtId="0" fontId="33" fillId="0" borderId="0" xfId="42" applyFont="1" applyFill="1">
      <alignment vertical="center"/>
    </xf>
    <xf numFmtId="0" fontId="33" fillId="0" borderId="0" xfId="42" applyFont="1" applyFill="1" applyBorder="1" applyAlignment="1">
      <alignment horizontal="left" vertical="center"/>
    </xf>
    <xf numFmtId="0" fontId="33" fillId="0" borderId="0" xfId="42" applyFont="1" applyFill="1" applyBorder="1" applyAlignment="1">
      <alignment horizontal="left" vertical="center" wrapText="1"/>
    </xf>
    <xf numFmtId="0" fontId="33" fillId="0" borderId="0" xfId="42" applyFont="1" applyFill="1" applyBorder="1" applyAlignment="1">
      <alignment horizontal="right" vertical="center"/>
    </xf>
    <xf numFmtId="176" fontId="33" fillId="0" borderId="0" xfId="42" applyNumberFormat="1" applyFont="1" applyFill="1" applyBorder="1" applyAlignment="1">
      <alignment horizontal="right" vertical="center"/>
    </xf>
    <xf numFmtId="49" fontId="33" fillId="0" borderId="0" xfId="42" applyNumberFormat="1" applyFont="1" applyFill="1" applyBorder="1" applyAlignment="1">
      <alignment horizontal="right" vertical="center"/>
    </xf>
    <xf numFmtId="0" fontId="33" fillId="0" borderId="0" xfId="42" applyFont="1" applyBorder="1" applyAlignment="1">
      <alignment horizontal="left" vertical="center"/>
    </xf>
    <xf numFmtId="0" fontId="32" fillId="0" borderId="0" xfId="42" applyFont="1" applyFill="1" applyBorder="1" applyAlignment="1">
      <alignment horizontal="left" vertical="center"/>
    </xf>
    <xf numFmtId="0" fontId="32" fillId="0" borderId="0" xfId="42" applyFont="1" applyFill="1" applyBorder="1" applyAlignment="1">
      <alignment horizontal="left" vertical="center" wrapText="1"/>
    </xf>
    <xf numFmtId="0" fontId="32" fillId="0" borderId="0" xfId="42" applyFont="1" applyFill="1" applyBorder="1" applyAlignment="1">
      <alignment horizontal="right" vertical="center"/>
    </xf>
    <xf numFmtId="176" fontId="32" fillId="0" borderId="0" xfId="42" applyNumberFormat="1" applyFont="1" applyFill="1" applyBorder="1" applyAlignment="1">
      <alignment horizontal="right" vertical="center"/>
    </xf>
    <xf numFmtId="49" fontId="32" fillId="0" borderId="0" xfId="42" applyNumberFormat="1" applyFont="1" applyFill="1" applyBorder="1" applyAlignment="1">
      <alignment horizontal="right" vertical="center"/>
    </xf>
    <xf numFmtId="0" fontId="36" fillId="0" borderId="0" xfId="42" applyFont="1" applyFill="1" applyBorder="1" applyAlignment="1">
      <alignment horizontal="right" vertical="center"/>
    </xf>
    <xf numFmtId="0" fontId="32" fillId="0" borderId="0" xfId="42" applyFont="1" applyFill="1" applyBorder="1" applyAlignment="1">
      <alignment horizontal="center" vertical="center"/>
    </xf>
    <xf numFmtId="0" fontId="32" fillId="0" borderId="0" xfId="42" applyFont="1" applyBorder="1" applyAlignment="1">
      <alignment horizontal="left" vertical="center"/>
    </xf>
    <xf numFmtId="0" fontId="32" fillId="0" borderId="0" xfId="42" applyFont="1" applyBorder="1" applyAlignment="1">
      <alignment horizontal="left" vertical="center" wrapText="1"/>
    </xf>
    <xf numFmtId="0" fontId="32" fillId="0" borderId="0" xfId="42" applyFont="1" applyBorder="1" applyAlignment="1">
      <alignment horizontal="right" vertical="center"/>
    </xf>
    <xf numFmtId="176" fontId="32" fillId="0" borderId="0" xfId="42" applyNumberFormat="1" applyFont="1" applyBorder="1" applyAlignment="1">
      <alignment horizontal="right" vertical="center"/>
    </xf>
    <xf numFmtId="49" fontId="32" fillId="0" borderId="0" xfId="42" applyNumberFormat="1" applyFont="1" applyBorder="1" applyAlignment="1">
      <alignment horizontal="right" vertical="center"/>
    </xf>
    <xf numFmtId="0" fontId="36" fillId="0" borderId="0" xfId="42" applyFont="1" applyBorder="1" applyAlignment="1">
      <alignment horizontal="right" vertical="center"/>
    </xf>
    <xf numFmtId="0" fontId="30" fillId="36" borderId="10" xfId="42" applyFont="1" applyFill="1" applyBorder="1" applyAlignment="1">
      <alignment horizontal="center" vertical="center"/>
    </xf>
    <xf numFmtId="0" fontId="30" fillId="37" borderId="10" xfId="42" applyFont="1" applyFill="1" applyBorder="1" applyAlignment="1">
      <alignment horizontal="center" vertical="center" wrapText="1"/>
    </xf>
    <xf numFmtId="0" fontId="32" fillId="37" borderId="10" xfId="42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38" borderId="0" xfId="0" applyFill="1" applyProtection="1">
      <alignment vertical="center"/>
      <protection locked="0"/>
    </xf>
    <xf numFmtId="0" fontId="18" fillId="38" borderId="0" xfId="0" applyFont="1" applyFill="1" applyAlignment="1" applyProtection="1">
      <alignment horizontal="justify" vertical="center"/>
      <protection locked="0"/>
    </xf>
    <xf numFmtId="0" fontId="0" fillId="0" borderId="10" xfId="0" applyBorder="1" applyProtection="1">
      <alignment vertical="center"/>
      <protection locked="0"/>
    </xf>
    <xf numFmtId="0" fontId="40" fillId="0" borderId="10" xfId="0" applyFont="1" applyBorder="1" applyProtection="1">
      <alignment vertical="center"/>
      <protection locked="0"/>
    </xf>
    <xf numFmtId="0" fontId="0" fillId="0" borderId="0" xfId="0" applyAlignment="1" applyProtection="1"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22" fillId="38" borderId="0" xfId="0" applyFont="1" applyFill="1" applyAlignment="1" applyProtection="1">
      <alignment horizontal="justify" vertical="center"/>
    </xf>
    <xf numFmtId="0" fontId="18" fillId="38" borderId="0" xfId="0" applyFont="1" applyFill="1" applyAlignment="1" applyProtection="1">
      <alignment horizontal="justify" vertical="center"/>
    </xf>
    <xf numFmtId="0" fontId="0" fillId="0" borderId="12" xfId="0" applyBorder="1" applyAlignment="1" applyProtection="1"/>
    <xf numFmtId="0" fontId="37" fillId="0" borderId="10" xfId="0" applyFont="1" applyBorder="1" applyAlignment="1" applyProtection="1">
      <alignment horizontal="left" vertical="center" indent="1"/>
    </xf>
    <xf numFmtId="0" fontId="41" fillId="0" borderId="0" xfId="0" applyFont="1" applyProtection="1">
      <alignment vertical="center"/>
      <protection locked="0"/>
    </xf>
    <xf numFmtId="0" fontId="18" fillId="38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top"/>
      <protection locked="0"/>
    </xf>
    <xf numFmtId="14" fontId="32" fillId="0" borderId="0" xfId="42" applyNumberFormat="1" applyFont="1" applyBorder="1" applyAlignment="1">
      <alignment horizontal="left" vertical="center" wrapText="1"/>
    </xf>
    <xf numFmtId="177" fontId="32" fillId="0" borderId="0" xfId="42" applyNumberFormat="1" applyFont="1" applyBorder="1" applyAlignment="1">
      <alignment horizontal="left" vertical="center" wrapText="1"/>
    </xf>
    <xf numFmtId="177" fontId="0" fillId="0" borderId="0" xfId="0" applyNumberFormat="1" applyProtection="1">
      <alignment vertical="center"/>
      <protection locked="0"/>
    </xf>
    <xf numFmtId="177" fontId="0" fillId="38" borderId="0" xfId="0" applyNumberFormat="1" applyFill="1" applyProtection="1">
      <alignment vertical="center"/>
      <protection locked="0"/>
    </xf>
    <xf numFmtId="177" fontId="0" fillId="0" borderId="10" xfId="0" applyNumberFormat="1" applyBorder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177" fontId="0" fillId="0" borderId="0" xfId="0" applyNumberFormat="1" applyBorder="1" applyProtection="1">
      <alignment vertical="center"/>
      <protection locked="0"/>
    </xf>
    <xf numFmtId="177" fontId="26" fillId="0" borderId="0" xfId="0" applyNumberFormat="1" applyFont="1" applyProtection="1">
      <alignment vertical="center"/>
      <protection locked="0"/>
    </xf>
    <xf numFmtId="177" fontId="44" fillId="0" borderId="0" xfId="0" applyNumberFormat="1" applyFont="1" applyProtection="1">
      <alignment vertical="center"/>
      <protection locked="0"/>
    </xf>
    <xf numFmtId="0" fontId="45" fillId="0" borderId="0" xfId="0" applyFont="1" applyProtection="1">
      <alignment vertical="center"/>
      <protection locked="0"/>
    </xf>
    <xf numFmtId="0" fontId="0" fillId="0" borderId="17" xfId="0" applyNumberFormat="1" applyBorder="1" applyProtection="1">
      <alignment vertical="center"/>
      <protection locked="0"/>
    </xf>
    <xf numFmtId="0" fontId="0" fillId="0" borderId="16" xfId="0" applyNumberFormat="1" applyBorder="1" applyProtection="1">
      <alignment vertical="center"/>
      <protection locked="0"/>
    </xf>
    <xf numFmtId="0" fontId="0" fillId="0" borderId="0" xfId="0" applyAlignment="1">
      <alignment horizontal="left" vertical="top"/>
    </xf>
    <xf numFmtId="0" fontId="50" fillId="0" borderId="0" xfId="0" applyFont="1" applyAlignment="1">
      <alignment horizontal="left" vertical="top"/>
    </xf>
    <xf numFmtId="0" fontId="51" fillId="0" borderId="0" xfId="0" applyFont="1" applyAlignment="1">
      <alignment horizontal="left" vertical="top"/>
    </xf>
    <xf numFmtId="0" fontId="53" fillId="0" borderId="0" xfId="0" applyFont="1" applyAlignment="1">
      <alignment horizontal="left" vertical="top"/>
    </xf>
    <xf numFmtId="0" fontId="55" fillId="0" borderId="0" xfId="0" applyFont="1" applyAlignment="1">
      <alignment horizontal="left" vertical="top"/>
    </xf>
    <xf numFmtId="0" fontId="57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47" fillId="38" borderId="0" xfId="0" applyFont="1" applyFill="1" applyAlignment="1" applyProtection="1">
      <alignment vertical="center"/>
    </xf>
    <xf numFmtId="0" fontId="19" fillId="38" borderId="0" xfId="0" applyFont="1" applyFill="1" applyAlignment="1" applyProtection="1">
      <alignment vertical="center" wrapText="1"/>
    </xf>
    <xf numFmtId="0" fontId="58" fillId="0" borderId="0" xfId="0" applyFont="1" applyAlignment="1">
      <alignment horizontal="right" vertical="center" wrapText="1"/>
    </xf>
    <xf numFmtId="0" fontId="37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 indent="1"/>
    </xf>
    <xf numFmtId="0" fontId="24" fillId="38" borderId="18" xfId="0" applyFont="1" applyFill="1" applyBorder="1" applyAlignment="1" applyProtection="1">
      <alignment vertical="top" wrapText="1"/>
      <protection locked="0"/>
    </xf>
    <xf numFmtId="0" fontId="24" fillId="38" borderId="19" xfId="0" applyFont="1" applyFill="1" applyBorder="1" applyAlignment="1" applyProtection="1">
      <alignment vertical="top" wrapText="1"/>
      <protection locked="0"/>
    </xf>
    <xf numFmtId="0" fontId="24" fillId="38" borderId="19" xfId="0" applyFont="1" applyFill="1" applyBorder="1" applyAlignment="1" applyProtection="1">
      <alignment vertical="top" wrapText="1"/>
    </xf>
    <xf numFmtId="0" fontId="61" fillId="38" borderId="25" xfId="0" applyFont="1" applyFill="1" applyBorder="1" applyAlignment="1" applyProtection="1">
      <alignment vertical="center" wrapText="1"/>
      <protection locked="0"/>
    </xf>
    <xf numFmtId="0" fontId="61" fillId="38" borderId="36" xfId="0" applyFont="1" applyFill="1" applyBorder="1" applyAlignment="1" applyProtection="1">
      <alignment vertical="center" wrapText="1"/>
      <protection locked="0"/>
    </xf>
    <xf numFmtId="0" fontId="65" fillId="38" borderId="0" xfId="0" applyFont="1" applyFill="1" applyProtection="1">
      <alignment vertical="center"/>
    </xf>
    <xf numFmtId="0" fontId="65" fillId="38" borderId="0" xfId="0" applyFont="1" applyFill="1" applyAlignment="1" applyProtection="1">
      <alignment vertical="center"/>
    </xf>
    <xf numFmtId="0" fontId="65" fillId="38" borderId="0" xfId="0" applyFont="1" applyFill="1" applyAlignment="1" applyProtection="1">
      <alignment horizontal="right" vertical="top"/>
    </xf>
    <xf numFmtId="0" fontId="65" fillId="0" borderId="0" xfId="0" applyFont="1" applyProtection="1">
      <alignment vertical="center"/>
      <protection locked="0"/>
    </xf>
    <xf numFmtId="0" fontId="65" fillId="0" borderId="0" xfId="0" applyFont="1" applyAlignment="1">
      <alignment horizontal="left" vertical="top"/>
    </xf>
    <xf numFmtId="0" fontId="59" fillId="0" borderId="0" xfId="0" applyFont="1" applyAlignment="1">
      <alignment horizontal="left" vertical="top"/>
    </xf>
    <xf numFmtId="0" fontId="66" fillId="0" borderId="0" xfId="0" applyFont="1" applyAlignment="1">
      <alignment horizontal="left" vertical="top"/>
    </xf>
    <xf numFmtId="0" fontId="58" fillId="0" borderId="0" xfId="0" applyFont="1" applyAlignment="1">
      <alignment horizontal="distributed" vertical="center" indent="1"/>
    </xf>
    <xf numFmtId="0" fontId="65" fillId="0" borderId="0" xfId="0" applyFont="1" applyAlignment="1">
      <alignment horizontal="distributed" vertical="center" indent="1"/>
    </xf>
    <xf numFmtId="0" fontId="23" fillId="38" borderId="0" xfId="0" applyFont="1" applyFill="1" applyAlignment="1" applyProtection="1">
      <alignment horizontal="justify" vertical="center"/>
    </xf>
    <xf numFmtId="0" fontId="65" fillId="38" borderId="0" xfId="0" applyFont="1" applyFill="1" applyProtection="1">
      <alignment vertical="center"/>
      <protection locked="0"/>
    </xf>
    <xf numFmtId="0" fontId="65" fillId="38" borderId="0" xfId="0" applyFont="1" applyFill="1" applyBorder="1" applyProtection="1">
      <alignment vertical="center"/>
      <protection locked="0"/>
    </xf>
    <xf numFmtId="0" fontId="65" fillId="38" borderId="0" xfId="0" applyFont="1" applyFill="1" applyBorder="1" applyAlignment="1" applyProtection="1">
      <alignment vertical="center"/>
      <protection locked="0"/>
    </xf>
    <xf numFmtId="0" fontId="24" fillId="38" borderId="19" xfId="0" applyFont="1" applyFill="1" applyBorder="1" applyAlignment="1" applyProtection="1">
      <alignment horizontal="center" vertical="center" wrapText="1"/>
    </xf>
    <xf numFmtId="0" fontId="58" fillId="0" borderId="24" xfId="0" applyNumberFormat="1" applyFont="1" applyBorder="1" applyAlignment="1" applyProtection="1">
      <alignment vertical="center" wrapText="1"/>
      <protection locked="0"/>
    </xf>
    <xf numFmtId="0" fontId="70" fillId="39" borderId="36" xfId="0" applyFont="1" applyFill="1" applyBorder="1" applyAlignment="1" applyProtection="1">
      <alignment horizontal="right" wrapText="1"/>
      <protection locked="0"/>
    </xf>
    <xf numFmtId="0" fontId="59" fillId="0" borderId="0" xfId="0" applyFont="1" applyAlignment="1">
      <alignment horizontal="distributed" vertical="center" textRotation="255" wrapText="1" indent="1"/>
    </xf>
    <xf numFmtId="0" fontId="70" fillId="39" borderId="37" xfId="0" applyFont="1" applyFill="1" applyBorder="1" applyAlignment="1" applyProtection="1">
      <alignment horizontal="right" wrapText="1"/>
      <protection locked="0"/>
    </xf>
    <xf numFmtId="0" fontId="65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center" wrapText="1"/>
    </xf>
    <xf numFmtId="0" fontId="73" fillId="0" borderId="0" xfId="0" applyFont="1" applyAlignment="1">
      <alignment horizontal="left" vertical="top"/>
    </xf>
    <xf numFmtId="0" fontId="0" fillId="0" borderId="0" xfId="0" applyAlignment="1"/>
    <xf numFmtId="0" fontId="37" fillId="0" borderId="10" xfId="0" applyFont="1" applyBorder="1">
      <alignment vertical="center"/>
    </xf>
    <xf numFmtId="0" fontId="28" fillId="0" borderId="0" xfId="0" applyFont="1" applyAlignment="1" applyProtection="1">
      <alignment horizontal="center" vertical="center" wrapText="1"/>
      <protection locked="0"/>
    </xf>
    <xf numFmtId="0" fontId="80" fillId="34" borderId="10" xfId="42" applyFont="1" applyFill="1" applyBorder="1" applyAlignment="1">
      <alignment horizontal="center" vertical="center" wrapText="1"/>
    </xf>
    <xf numFmtId="0" fontId="81" fillId="34" borderId="10" xfId="42" applyFont="1" applyFill="1" applyBorder="1" applyAlignment="1">
      <alignment horizontal="center" vertical="center" wrapText="1"/>
    </xf>
    <xf numFmtId="0" fontId="81" fillId="40" borderId="10" xfId="42" applyFont="1" applyFill="1" applyBorder="1" applyAlignment="1">
      <alignment horizontal="center" vertical="center" wrapText="1"/>
    </xf>
    <xf numFmtId="0" fontId="33" fillId="0" borderId="10" xfId="42" applyFont="1" applyBorder="1">
      <alignment vertical="center"/>
    </xf>
    <xf numFmtId="0" fontId="0" fillId="0" borderId="10" xfId="0" applyBorder="1">
      <alignment vertical="center"/>
    </xf>
    <xf numFmtId="0" fontId="33" fillId="0" borderId="11" xfId="42" applyFont="1" applyBorder="1">
      <alignment vertical="center"/>
    </xf>
    <xf numFmtId="0" fontId="33" fillId="0" borderId="10" xfId="42" applyFont="1" applyBorder="1" applyAlignment="1">
      <alignment vertical="center" wrapText="1"/>
    </xf>
    <xf numFmtId="176" fontId="33" fillId="0" borderId="10" xfId="42" applyNumberFormat="1" applyFont="1" applyBorder="1" applyAlignment="1">
      <alignment horizontal="left" vertical="center"/>
    </xf>
    <xf numFmtId="176" fontId="33" fillId="0" borderId="11" xfId="43" applyNumberFormat="1" applyFont="1" applyBorder="1" applyAlignment="1">
      <alignment horizontal="left" vertical="center"/>
    </xf>
    <xf numFmtId="176" fontId="33" fillId="0" borderId="11" xfId="43" applyNumberFormat="1" applyFont="1" applyBorder="1" applyAlignment="1">
      <alignment horizontal="left" vertical="center" wrapText="1"/>
    </xf>
    <xf numFmtId="0" fontId="33" fillId="0" borderId="11" xfId="42" applyFont="1" applyBorder="1" applyAlignment="1">
      <alignment horizontal="left" vertical="center"/>
    </xf>
    <xf numFmtId="0" fontId="82" fillId="0" borderId="10" xfId="0" applyFont="1" applyBorder="1">
      <alignment vertical="center"/>
    </xf>
    <xf numFmtId="0" fontId="82" fillId="0" borderId="11" xfId="0" applyFont="1" applyBorder="1">
      <alignment vertical="center"/>
    </xf>
    <xf numFmtId="177" fontId="33" fillId="0" borderId="11" xfId="42" applyNumberFormat="1" applyFont="1" applyBorder="1" applyAlignment="1">
      <alignment horizontal="left" vertical="center"/>
    </xf>
    <xf numFmtId="0" fontId="33" fillId="0" borderId="11" xfId="42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3" fillId="0" borderId="0" xfId="42" applyFont="1" applyFill="1" applyBorder="1" applyAlignment="1">
      <alignment horizontal="center" vertical="center"/>
    </xf>
    <xf numFmtId="0" fontId="85" fillId="0" borderId="0" xfId="0" applyFont="1" applyAlignment="1">
      <alignment horizontal="left" vertical="top"/>
    </xf>
    <xf numFmtId="0" fontId="87" fillId="0" borderId="0" xfId="0" applyFont="1" applyAlignment="1">
      <alignment horizontal="left" vertical="top"/>
    </xf>
    <xf numFmtId="0" fontId="93" fillId="0" borderId="0" xfId="0" applyFont="1" applyAlignment="1">
      <alignment horizontal="left" vertical="top"/>
    </xf>
    <xf numFmtId="0" fontId="33" fillId="0" borderId="0" xfId="42" applyFont="1" applyAlignment="1">
      <alignment horizontal="left" vertical="center"/>
    </xf>
    <xf numFmtId="0" fontId="94" fillId="0" borderId="0" xfId="42" applyFont="1" applyAlignment="1">
      <alignment horizontal="left" vertical="center"/>
    </xf>
    <xf numFmtId="0" fontId="65" fillId="0" borderId="10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left" vertical="top" wrapText="1"/>
    </xf>
    <xf numFmtId="0" fontId="43" fillId="0" borderId="14" xfId="0" applyFont="1" applyBorder="1" applyAlignment="1">
      <alignment horizontal="left" vertical="top" wrapText="1"/>
    </xf>
    <xf numFmtId="0" fontId="43" fillId="0" borderId="14" xfId="0" applyFont="1" applyBorder="1" applyAlignment="1">
      <alignment horizontal="left" vertical="center" wrapText="1"/>
    </xf>
    <xf numFmtId="0" fontId="43" fillId="0" borderId="15" xfId="0" applyFont="1" applyBorder="1" applyAlignment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33" borderId="18" xfId="0" applyFont="1" applyFill="1" applyBorder="1" applyAlignment="1" applyProtection="1">
      <alignment horizontal="center" vertical="center"/>
    </xf>
    <xf numFmtId="0" fontId="18" fillId="33" borderId="19" xfId="0" applyFont="1" applyFill="1" applyBorder="1" applyAlignment="1" applyProtection="1">
      <alignment horizontal="center" vertical="center"/>
    </xf>
    <xf numFmtId="0" fontId="18" fillId="33" borderId="20" xfId="0" applyFont="1" applyFill="1" applyBorder="1" applyAlignment="1" applyProtection="1">
      <alignment horizontal="center" vertical="center"/>
    </xf>
    <xf numFmtId="0" fontId="18" fillId="33" borderId="23" xfId="0" applyFont="1" applyFill="1" applyBorder="1" applyAlignment="1" applyProtection="1">
      <alignment horizontal="center" vertical="center"/>
    </xf>
    <xf numFmtId="0" fontId="18" fillId="33" borderId="12" xfId="0" applyFont="1" applyFill="1" applyBorder="1" applyAlignment="1" applyProtection="1">
      <alignment horizontal="center" vertical="center"/>
    </xf>
    <xf numFmtId="0" fontId="18" fillId="33" borderId="24" xfId="0" applyFont="1" applyFill="1" applyBorder="1" applyAlignment="1" applyProtection="1">
      <alignment horizontal="center" vertical="center"/>
    </xf>
    <xf numFmtId="49" fontId="28" fillId="0" borderId="34" xfId="0" applyNumberFormat="1" applyFont="1" applyBorder="1" applyAlignment="1" applyProtection="1">
      <alignment horizontal="center" vertical="center" wrapText="1"/>
      <protection locked="0"/>
    </xf>
    <xf numFmtId="49" fontId="28" fillId="0" borderId="32" xfId="0" applyNumberFormat="1" applyFont="1" applyBorder="1" applyAlignment="1" applyProtection="1">
      <alignment horizontal="center" vertical="center" wrapText="1"/>
      <protection locked="0"/>
    </xf>
    <xf numFmtId="49" fontId="28" fillId="0" borderId="33" xfId="0" applyNumberFormat="1" applyFont="1" applyBorder="1" applyAlignment="1" applyProtection="1">
      <alignment horizontal="center" vertical="center" wrapText="1"/>
      <protection locked="0"/>
    </xf>
    <xf numFmtId="0" fontId="76" fillId="33" borderId="34" xfId="0" applyFont="1" applyFill="1" applyBorder="1" applyAlignment="1">
      <alignment horizontal="center" vertical="center" wrapText="1"/>
    </xf>
    <xf numFmtId="0" fontId="76" fillId="33" borderId="32" xfId="0" applyFont="1" applyFill="1" applyBorder="1" applyAlignment="1">
      <alignment horizontal="center" vertical="center" wrapText="1"/>
    </xf>
    <xf numFmtId="0" fontId="76" fillId="33" borderId="33" xfId="0" applyFont="1" applyFill="1" applyBorder="1" applyAlignment="1">
      <alignment horizontal="center" vertical="center" wrapText="1"/>
    </xf>
    <xf numFmtId="0" fontId="20" fillId="33" borderId="34" xfId="0" applyFont="1" applyFill="1" applyBorder="1" applyAlignment="1" applyProtection="1">
      <alignment horizontal="center" vertical="center" wrapText="1"/>
    </xf>
    <xf numFmtId="0" fontId="20" fillId="33" borderId="32" xfId="0" applyFont="1" applyFill="1" applyBorder="1" applyAlignment="1" applyProtection="1">
      <alignment horizontal="center" vertical="center" wrapText="1"/>
    </xf>
    <xf numFmtId="0" fontId="20" fillId="33" borderId="33" xfId="0" applyFont="1" applyFill="1" applyBorder="1" applyAlignment="1" applyProtection="1">
      <alignment horizontal="center" vertical="center" wrapText="1"/>
    </xf>
    <xf numFmtId="49" fontId="24" fillId="0" borderId="32" xfId="0" applyNumberFormat="1" applyFont="1" applyBorder="1" applyAlignment="1" applyProtection="1">
      <alignment horizontal="center" vertical="center" wrapText="1"/>
      <protection locked="0"/>
    </xf>
    <xf numFmtId="49" fontId="24" fillId="0" borderId="35" xfId="0" applyNumberFormat="1" applyFont="1" applyBorder="1" applyAlignment="1" applyProtection="1">
      <alignment horizontal="center" vertical="center" wrapText="1"/>
      <protection locked="0"/>
    </xf>
    <xf numFmtId="0" fontId="65" fillId="0" borderId="13" xfId="0" applyFont="1" applyFill="1" applyBorder="1" applyAlignment="1" applyProtection="1">
      <alignment horizontal="center" vertical="center" wrapText="1"/>
      <protection locked="0"/>
    </xf>
    <xf numFmtId="0" fontId="65" fillId="0" borderId="14" xfId="0" applyFont="1" applyFill="1" applyBorder="1" applyAlignment="1" applyProtection="1">
      <alignment horizontal="center" vertical="center" wrapText="1"/>
      <protection locked="0"/>
    </xf>
    <xf numFmtId="0" fontId="65" fillId="0" borderId="15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33" borderId="23" xfId="0" applyFont="1" applyFill="1" applyBorder="1" applyAlignment="1" applyProtection="1">
      <alignment horizontal="center" vertical="center" wrapText="1"/>
    </xf>
    <xf numFmtId="0" fontId="20" fillId="33" borderId="12" xfId="0" applyFont="1" applyFill="1" applyBorder="1" applyAlignment="1" applyProtection="1">
      <alignment horizontal="center" vertical="center" wrapText="1"/>
    </xf>
    <xf numFmtId="0" fontId="20" fillId="33" borderId="24" xfId="0" applyFont="1" applyFill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left" vertical="top" wrapText="1"/>
    </xf>
    <xf numFmtId="0" fontId="20" fillId="0" borderId="19" xfId="0" applyFont="1" applyBorder="1" applyAlignment="1" applyProtection="1">
      <alignment horizontal="left" vertical="top" wrapText="1"/>
    </xf>
    <xf numFmtId="0" fontId="20" fillId="0" borderId="20" xfId="0" applyFont="1" applyBorder="1" applyAlignment="1" applyProtection="1">
      <alignment horizontal="left" vertical="top" wrapText="1"/>
    </xf>
    <xf numFmtId="0" fontId="20" fillId="0" borderId="21" xfId="0" applyFont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20" fillId="0" borderId="22" xfId="0" applyFont="1" applyBorder="1" applyAlignment="1" applyProtection="1">
      <alignment horizontal="left" vertical="top" wrapText="1"/>
    </xf>
    <xf numFmtId="0" fontId="23" fillId="38" borderId="0" xfId="0" applyFont="1" applyFill="1" applyAlignment="1" applyProtection="1">
      <alignment horizontal="left" vertical="center" wrapText="1"/>
    </xf>
    <xf numFmtId="0" fontId="23" fillId="38" borderId="12" xfId="0" applyFont="1" applyFill="1" applyBorder="1" applyAlignment="1" applyProtection="1">
      <alignment horizontal="left" vertical="center" wrapText="1"/>
    </xf>
    <xf numFmtId="0" fontId="65" fillId="0" borderId="13" xfId="0" applyFont="1" applyBorder="1" applyAlignment="1" applyProtection="1">
      <alignment horizontal="center" vertical="center" wrapText="1"/>
      <protection locked="0"/>
    </xf>
    <xf numFmtId="0" fontId="65" fillId="0" borderId="14" xfId="0" applyFont="1" applyBorder="1" applyAlignment="1" applyProtection="1">
      <alignment horizontal="center" vertical="center" wrapText="1"/>
      <protection locked="0"/>
    </xf>
    <xf numFmtId="0" fontId="65" fillId="0" borderId="15" xfId="0" applyFont="1" applyBorder="1" applyAlignment="1" applyProtection="1">
      <alignment horizontal="center" vertical="center" wrapText="1"/>
      <protection locked="0"/>
    </xf>
    <xf numFmtId="0" fontId="68" fillId="33" borderId="13" xfId="0" applyFont="1" applyFill="1" applyBorder="1" applyAlignment="1" applyProtection="1">
      <alignment horizontal="center" vertical="center" wrapText="1"/>
    </xf>
    <xf numFmtId="0" fontId="68" fillId="33" borderId="14" xfId="0" applyFont="1" applyFill="1" applyBorder="1" applyAlignment="1" applyProtection="1">
      <alignment horizontal="center" vertical="center" wrapText="1"/>
    </xf>
    <xf numFmtId="0" fontId="68" fillId="33" borderId="15" xfId="0" applyFont="1" applyFill="1" applyBorder="1" applyAlignment="1" applyProtection="1">
      <alignment horizontal="center" vertical="center" wrapText="1"/>
    </xf>
    <xf numFmtId="0" fontId="60" fillId="38" borderId="14" xfId="0" applyFont="1" applyFill="1" applyBorder="1" applyAlignment="1" applyProtection="1">
      <alignment horizontal="right" vertical="center" wrapText="1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72" fillId="0" borderId="23" xfId="0" applyFont="1" applyBorder="1" applyAlignment="1" applyProtection="1">
      <alignment horizontal="center" vertical="center" wrapText="1"/>
      <protection locked="0"/>
    </xf>
    <xf numFmtId="0" fontId="72" fillId="0" borderId="12" xfId="0" applyFont="1" applyBorder="1" applyAlignment="1" applyProtection="1">
      <alignment horizontal="center" vertical="center" wrapText="1"/>
      <protection locked="0"/>
    </xf>
    <xf numFmtId="0" fontId="27" fillId="33" borderId="18" xfId="0" applyFont="1" applyFill="1" applyBorder="1" applyAlignment="1" applyProtection="1">
      <alignment horizontal="center" vertical="center" wrapText="1"/>
    </xf>
    <xf numFmtId="0" fontId="27" fillId="33" borderId="19" xfId="0" applyFont="1" applyFill="1" applyBorder="1" applyAlignment="1" applyProtection="1">
      <alignment horizontal="center" vertical="center" wrapText="1"/>
    </xf>
    <xf numFmtId="0" fontId="27" fillId="33" borderId="20" xfId="0" applyFont="1" applyFill="1" applyBorder="1" applyAlignment="1" applyProtection="1">
      <alignment horizontal="center" vertical="center" wrapText="1"/>
    </xf>
    <xf numFmtId="0" fontId="27" fillId="33" borderId="23" xfId="0" applyFont="1" applyFill="1" applyBorder="1" applyAlignment="1" applyProtection="1">
      <alignment horizontal="center" vertical="center" wrapText="1"/>
    </xf>
    <xf numFmtId="0" fontId="27" fillId="33" borderId="12" xfId="0" applyFont="1" applyFill="1" applyBorder="1" applyAlignment="1" applyProtection="1">
      <alignment horizontal="center" vertical="center" wrapText="1"/>
    </xf>
    <xf numFmtId="0" fontId="27" fillId="33" borderId="24" xfId="0" applyFont="1" applyFill="1" applyBorder="1" applyAlignment="1" applyProtection="1">
      <alignment horizontal="center" vertical="center" wrapText="1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49" fontId="24" fillId="0" borderId="27" xfId="0" applyNumberFormat="1" applyFont="1" applyBorder="1" applyAlignment="1" applyProtection="1">
      <alignment horizontal="center" vertical="center" wrapText="1"/>
      <protection locked="0"/>
    </xf>
    <xf numFmtId="49" fontId="24" fillId="0" borderId="30" xfId="0" applyNumberFormat="1" applyFont="1" applyBorder="1" applyAlignment="1" applyProtection="1">
      <alignment horizontal="center" vertical="center" wrapText="1"/>
      <protection locked="0"/>
    </xf>
    <xf numFmtId="0" fontId="20" fillId="33" borderId="13" xfId="0" applyFont="1" applyFill="1" applyBorder="1" applyAlignment="1" applyProtection="1">
      <alignment horizontal="center" vertical="center" wrapText="1"/>
    </xf>
    <xf numFmtId="0" fontId="20" fillId="33" borderId="15" xfId="0" applyFont="1" applyFill="1" applyBorder="1" applyAlignment="1" applyProtection="1">
      <alignment horizontal="center" vertical="center" wrapText="1"/>
    </xf>
    <xf numFmtId="49" fontId="24" fillId="0" borderId="14" xfId="0" applyNumberFormat="1" applyFont="1" applyBorder="1" applyAlignment="1" applyProtection="1">
      <alignment horizontal="center" vertical="center" wrapText="1"/>
      <protection locked="0"/>
    </xf>
    <xf numFmtId="49" fontId="24" fillId="0" borderId="31" xfId="0" applyNumberFormat="1" applyFont="1" applyBorder="1" applyAlignment="1" applyProtection="1">
      <alignment horizontal="center" vertical="center" wrapText="1"/>
      <protection locked="0"/>
    </xf>
    <xf numFmtId="0" fontId="42" fillId="33" borderId="13" xfId="0" applyFont="1" applyFill="1" applyBorder="1" applyAlignment="1" applyProtection="1">
      <alignment horizontal="center" vertical="center" wrapText="1"/>
    </xf>
    <xf numFmtId="0" fontId="42" fillId="33" borderId="14" xfId="0" applyFont="1" applyFill="1" applyBorder="1" applyAlignment="1" applyProtection="1">
      <alignment horizontal="center" vertical="center" wrapText="1"/>
    </xf>
    <xf numFmtId="0" fontId="42" fillId="33" borderId="15" xfId="0" applyFont="1" applyFill="1" applyBorder="1" applyAlignment="1" applyProtection="1">
      <alignment horizontal="center" vertical="center" wrapText="1"/>
    </xf>
    <xf numFmtId="0" fontId="43" fillId="33" borderId="13" xfId="0" applyFont="1" applyFill="1" applyBorder="1" applyAlignment="1" applyProtection="1">
      <alignment horizontal="center" vertical="center" wrapText="1"/>
    </xf>
    <xf numFmtId="0" fontId="43" fillId="33" borderId="14" xfId="0" applyFont="1" applyFill="1" applyBorder="1" applyAlignment="1" applyProtection="1">
      <alignment horizontal="center" vertical="center" wrapText="1"/>
    </xf>
    <xf numFmtId="0" fontId="43" fillId="33" borderId="15" xfId="0" applyFont="1" applyFill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14" fontId="20" fillId="0" borderId="14" xfId="0" applyNumberFormat="1" applyFont="1" applyBorder="1" applyAlignment="1" applyProtection="1">
      <alignment horizontal="center" vertical="center" wrapText="1"/>
      <protection locked="0"/>
    </xf>
    <xf numFmtId="14" fontId="20" fillId="0" borderId="15" xfId="0" applyNumberFormat="1" applyFont="1" applyBorder="1" applyAlignment="1" applyProtection="1">
      <alignment horizontal="center" vertical="center" wrapText="1"/>
      <protection locked="0"/>
    </xf>
    <xf numFmtId="0" fontId="65" fillId="0" borderId="18" xfId="0" applyFont="1" applyBorder="1" applyAlignment="1" applyProtection="1">
      <alignment horizontal="center" vertical="center"/>
      <protection locked="0"/>
    </xf>
    <xf numFmtId="0" fontId="65" fillId="0" borderId="19" xfId="0" applyFont="1" applyBorder="1" applyAlignment="1" applyProtection="1">
      <alignment horizontal="center" vertical="center"/>
      <protection locked="0"/>
    </xf>
    <xf numFmtId="14" fontId="20" fillId="0" borderId="19" xfId="0" applyNumberFormat="1" applyFont="1" applyBorder="1" applyAlignment="1" applyProtection="1">
      <alignment horizontal="center" vertical="center" wrapText="1"/>
      <protection locked="0"/>
    </xf>
    <xf numFmtId="14" fontId="20" fillId="0" borderId="32" xfId="0" applyNumberFormat="1" applyFont="1" applyBorder="1" applyAlignment="1" applyProtection="1">
      <alignment horizontal="center" vertical="center" wrapText="1"/>
      <protection locked="0"/>
    </xf>
    <xf numFmtId="14" fontId="20" fillId="0" borderId="33" xfId="0" applyNumberFormat="1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7" fillId="0" borderId="15" xfId="0" applyFont="1" applyBorder="1" applyAlignment="1" applyProtection="1">
      <alignment horizontal="center" vertical="center" wrapText="1"/>
      <protection locked="0"/>
    </xf>
    <xf numFmtId="0" fontId="66" fillId="0" borderId="12" xfId="45" applyNumberFormat="1" applyFont="1" applyBorder="1" applyAlignment="1" applyProtection="1">
      <alignment horizontal="center" vertical="center" wrapText="1"/>
      <protection locked="0"/>
    </xf>
    <xf numFmtId="0" fontId="66" fillId="0" borderId="19" xfId="45" applyNumberFormat="1" applyFont="1" applyBorder="1" applyAlignment="1" applyProtection="1">
      <alignment horizontal="left" vertical="center" wrapText="1"/>
      <protection locked="0"/>
    </xf>
    <xf numFmtId="0" fontId="66" fillId="0" borderId="20" xfId="45" applyNumberFormat="1" applyFont="1" applyBorder="1" applyAlignment="1" applyProtection="1">
      <alignment horizontal="left" vertical="center" wrapText="1"/>
      <protection locked="0"/>
    </xf>
    <xf numFmtId="0" fontId="66" fillId="0" borderId="12" xfId="45" applyNumberFormat="1" applyFont="1" applyBorder="1" applyAlignment="1" applyProtection="1">
      <alignment horizontal="left" vertical="center" wrapText="1"/>
      <protection locked="0"/>
    </xf>
    <xf numFmtId="0" fontId="66" fillId="0" borderId="24" xfId="45" applyNumberFormat="1" applyFont="1" applyBorder="1" applyAlignment="1" applyProtection="1">
      <alignment horizontal="left" vertical="center" wrapText="1"/>
      <protection locked="0"/>
    </xf>
    <xf numFmtId="14" fontId="65" fillId="0" borderId="12" xfId="45" applyNumberFormat="1" applyFont="1" applyBorder="1" applyAlignment="1" applyProtection="1">
      <alignment horizontal="center" vertical="center" wrapText="1"/>
      <protection locked="0"/>
    </xf>
    <xf numFmtId="14" fontId="65" fillId="0" borderId="19" xfId="45" applyNumberFormat="1" applyFont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horizontal="right" vertical="top" wrapText="1"/>
    </xf>
    <xf numFmtId="0" fontId="20" fillId="33" borderId="29" xfId="0" applyFont="1" applyFill="1" applyBorder="1" applyAlignment="1">
      <alignment horizontal="center" vertical="center" wrapText="1"/>
    </xf>
    <xf numFmtId="0" fontId="20" fillId="33" borderId="27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20" fillId="33" borderId="27" xfId="0" applyFont="1" applyFill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3" fillId="33" borderId="13" xfId="0" applyFont="1" applyFill="1" applyBorder="1" applyAlignment="1" applyProtection="1">
      <alignment horizontal="center" vertical="center" wrapText="1"/>
    </xf>
    <xf numFmtId="0" fontId="23" fillId="33" borderId="14" xfId="0" applyFont="1" applyFill="1" applyBorder="1" applyAlignment="1" applyProtection="1">
      <alignment horizontal="center" vertical="center" wrapText="1"/>
    </xf>
    <xf numFmtId="0" fontId="23" fillId="33" borderId="15" xfId="0" applyFont="1" applyFill="1" applyBorder="1" applyAlignment="1" applyProtection="1">
      <alignment horizontal="center" vertical="center" wrapText="1"/>
    </xf>
    <xf numFmtId="0" fontId="65" fillId="0" borderId="12" xfId="45" applyNumberFormat="1" applyFont="1" applyBorder="1" applyAlignment="1" applyProtection="1">
      <alignment horizontal="center" vertical="center" wrapText="1"/>
      <protection locked="0"/>
    </xf>
    <xf numFmtId="0" fontId="65" fillId="0" borderId="24" xfId="45" applyNumberFormat="1" applyFont="1" applyBorder="1" applyAlignment="1" applyProtection="1">
      <alignment horizontal="center" vertical="center" wrapText="1"/>
      <protection locked="0"/>
    </xf>
    <xf numFmtId="0" fontId="23" fillId="33" borderId="18" xfId="0" applyFont="1" applyFill="1" applyBorder="1" applyAlignment="1" applyProtection="1">
      <alignment horizontal="center" vertical="center" wrapText="1"/>
    </xf>
    <xf numFmtId="0" fontId="23" fillId="33" borderId="19" xfId="0" applyFont="1" applyFill="1" applyBorder="1" applyAlignment="1" applyProtection="1">
      <alignment horizontal="center" vertical="center" wrapText="1"/>
    </xf>
    <xf numFmtId="0" fontId="23" fillId="33" borderId="20" xfId="0" applyFont="1" applyFill="1" applyBorder="1" applyAlignment="1" applyProtection="1">
      <alignment horizontal="center" vertical="center" wrapText="1"/>
    </xf>
    <xf numFmtId="0" fontId="23" fillId="33" borderId="23" xfId="0" applyFont="1" applyFill="1" applyBorder="1" applyAlignment="1" applyProtection="1">
      <alignment horizontal="center" vertical="center" wrapText="1"/>
    </xf>
    <xf numFmtId="0" fontId="23" fillId="33" borderId="12" xfId="0" applyFont="1" applyFill="1" applyBorder="1" applyAlignment="1" applyProtection="1">
      <alignment horizontal="center" vertical="center" wrapText="1"/>
    </xf>
    <xf numFmtId="0" fontId="23" fillId="33" borderId="24" xfId="0" applyFont="1" applyFill="1" applyBorder="1" applyAlignment="1" applyProtection="1">
      <alignment horizontal="center" vertical="center" wrapText="1"/>
    </xf>
    <xf numFmtId="0" fontId="66" fillId="0" borderId="19" xfId="45" applyNumberFormat="1" applyFont="1" applyBorder="1" applyAlignment="1" applyProtection="1">
      <alignment horizontal="center" vertical="center" wrapText="1"/>
      <protection locked="0"/>
    </xf>
    <xf numFmtId="0" fontId="71" fillId="0" borderId="23" xfId="0" applyFont="1" applyBorder="1" applyAlignment="1" applyProtection="1">
      <alignment horizontal="center" vertical="center"/>
      <protection locked="0"/>
    </xf>
    <xf numFmtId="0" fontId="71" fillId="0" borderId="12" xfId="0" applyFont="1" applyBorder="1" applyAlignment="1" applyProtection="1">
      <alignment horizontal="center" vertical="center"/>
      <protection locked="0"/>
    </xf>
    <xf numFmtId="0" fontId="59" fillId="0" borderId="12" xfId="0" applyFont="1" applyFill="1" applyBorder="1" applyAlignment="1" applyProtection="1">
      <alignment horizontal="center" vertical="center" wrapText="1"/>
    </xf>
    <xf numFmtId="0" fontId="43" fillId="0" borderId="12" xfId="0" applyNumberFormat="1" applyFont="1" applyBorder="1" applyAlignment="1" applyProtection="1">
      <alignment horizontal="center" vertical="center" wrapText="1"/>
      <protection locked="0"/>
    </xf>
    <xf numFmtId="0" fontId="39" fillId="0" borderId="12" xfId="45" applyNumberFormat="1" applyBorder="1" applyAlignment="1" applyProtection="1">
      <alignment horizontal="center" vertical="center" wrapText="1"/>
      <protection locked="0"/>
    </xf>
    <xf numFmtId="0" fontId="67" fillId="0" borderId="12" xfId="45" applyNumberFormat="1" applyFont="1" applyBorder="1" applyAlignment="1" applyProtection="1">
      <alignment horizontal="center" vertical="center" wrapText="1"/>
      <protection locked="0"/>
    </xf>
    <xf numFmtId="0" fontId="27" fillId="33" borderId="13" xfId="0" applyFont="1" applyFill="1" applyBorder="1" applyAlignment="1" applyProtection="1">
      <alignment horizontal="center" vertical="center" wrapText="1"/>
    </xf>
    <xf numFmtId="0" fontId="27" fillId="33" borderId="14" xfId="0" applyFont="1" applyFill="1" applyBorder="1" applyAlignment="1" applyProtection="1">
      <alignment horizontal="center" vertical="center" wrapText="1"/>
    </xf>
    <xf numFmtId="0" fontId="27" fillId="33" borderId="15" xfId="0" applyFont="1" applyFill="1" applyBorder="1" applyAlignment="1" applyProtection="1">
      <alignment horizontal="center" vertical="center" wrapText="1"/>
    </xf>
    <xf numFmtId="0" fontId="63" fillId="33" borderId="13" xfId="0" applyFont="1" applyFill="1" applyBorder="1" applyAlignment="1" applyProtection="1">
      <alignment horizontal="left" vertical="center" wrapText="1"/>
    </xf>
    <xf numFmtId="0" fontId="63" fillId="33" borderId="14" xfId="0" applyFont="1" applyFill="1" applyBorder="1" applyAlignment="1" applyProtection="1">
      <alignment horizontal="left" vertical="center" wrapText="1"/>
    </xf>
    <xf numFmtId="0" fontId="63" fillId="33" borderId="15" xfId="0" applyFont="1" applyFill="1" applyBorder="1" applyAlignment="1" applyProtection="1">
      <alignment horizontal="left" vertical="center" wrapText="1"/>
    </xf>
    <xf numFmtId="0" fontId="62" fillId="38" borderId="19" xfId="0" applyFont="1" applyFill="1" applyBorder="1" applyAlignment="1" applyProtection="1">
      <alignment horizontal="justify" vertical="center" wrapText="1"/>
    </xf>
    <xf numFmtId="49" fontId="24" fillId="0" borderId="13" xfId="0" applyNumberFormat="1" applyFont="1" applyBorder="1" applyAlignment="1" applyProtection="1">
      <alignment horizontal="center" vertical="center" wrapText="1"/>
      <protection locked="0"/>
    </xf>
    <xf numFmtId="49" fontId="24" fillId="0" borderId="15" xfId="0" applyNumberFormat="1" applyFont="1" applyBorder="1" applyAlignment="1" applyProtection="1">
      <alignment horizontal="center" vertical="center" wrapText="1"/>
      <protection locked="0"/>
    </xf>
    <xf numFmtId="0" fontId="60" fillId="38" borderId="15" xfId="0" applyFont="1" applyFill="1" applyBorder="1" applyAlignment="1" applyProtection="1">
      <alignment horizontal="right" vertical="center" wrapText="1"/>
    </xf>
    <xf numFmtId="0" fontId="24" fillId="38" borderId="13" xfId="0" applyFont="1" applyFill="1" applyBorder="1" applyAlignment="1" applyProtection="1">
      <alignment horizontal="center" vertical="center" wrapText="1"/>
    </xf>
    <xf numFmtId="0" fontId="24" fillId="38" borderId="14" xfId="0" applyFont="1" applyFill="1" applyBorder="1" applyAlignment="1" applyProtection="1">
      <alignment horizontal="center" vertical="center" wrapText="1"/>
    </xf>
    <xf numFmtId="0" fontId="24" fillId="38" borderId="15" xfId="0" applyFont="1" applyFill="1" applyBorder="1" applyAlignment="1" applyProtection="1">
      <alignment horizontal="center" vertical="center" wrapText="1"/>
    </xf>
    <xf numFmtId="0" fontId="64" fillId="0" borderId="26" xfId="0" applyFont="1" applyBorder="1" applyAlignment="1" applyProtection="1">
      <alignment horizontal="center" vertical="center" wrapText="1"/>
      <protection locked="0"/>
    </xf>
    <xf numFmtId="0" fontId="64" fillId="0" borderId="27" xfId="0" applyFont="1" applyBorder="1" applyAlignment="1" applyProtection="1">
      <alignment horizontal="center" vertical="center" wrapText="1"/>
      <protection locked="0"/>
    </xf>
    <xf numFmtId="0" fontId="64" fillId="0" borderId="30" xfId="0" applyFont="1" applyBorder="1" applyAlignment="1" applyProtection="1">
      <alignment horizontal="center" vertical="center" wrapText="1"/>
      <protection locked="0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3" fillId="38" borderId="0" xfId="0" applyFont="1" applyFill="1" applyAlignment="1" applyProtection="1">
      <alignment horizontal="right" vertical="top" wrapText="1"/>
    </xf>
    <xf numFmtId="0" fontId="58" fillId="0" borderId="10" xfId="0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textRotation="255" wrapText="1"/>
    </xf>
    <xf numFmtId="0" fontId="58" fillId="0" borderId="10" xfId="0" applyFont="1" applyBorder="1" applyAlignment="1">
      <alignment horizontal="center" vertical="center"/>
    </xf>
    <xf numFmtId="0" fontId="19" fillId="38" borderId="0" xfId="0" applyFont="1" applyFill="1" applyAlignment="1" applyProtection="1">
      <alignment horizontal="center" vertical="center" wrapText="1"/>
    </xf>
    <xf numFmtId="0" fontId="20" fillId="33" borderId="14" xfId="0" applyFont="1" applyFill="1" applyBorder="1" applyAlignment="1" applyProtection="1">
      <alignment horizontal="center" vertical="center" wrapText="1"/>
    </xf>
    <xf numFmtId="0" fontId="23" fillId="38" borderId="12" xfId="0" applyFont="1" applyFill="1" applyBorder="1" applyAlignment="1" applyProtection="1">
      <alignment horizontal="justify" vertical="center" wrapText="1"/>
    </xf>
    <xf numFmtId="0" fontId="18" fillId="38" borderId="0" xfId="0" applyFont="1" applyFill="1" applyAlignment="1" applyProtection="1">
      <alignment horizontal="justify" vertical="center" wrapText="1"/>
    </xf>
    <xf numFmtId="0" fontId="23" fillId="38" borderId="0" xfId="0" applyFont="1" applyFill="1" applyAlignment="1" applyProtection="1">
      <alignment horizontal="justify" vertical="center" wrapText="1"/>
    </xf>
    <xf numFmtId="49" fontId="24" fillId="0" borderId="14" xfId="0" applyNumberFormat="1" applyFont="1" applyBorder="1" applyAlignment="1" applyProtection="1">
      <alignment horizontal="left" vertical="center" wrapText="1"/>
      <protection locked="0"/>
    </xf>
    <xf numFmtId="49" fontId="24" fillId="0" borderId="15" xfId="0" applyNumberFormat="1" applyFont="1" applyBorder="1" applyAlignment="1" applyProtection="1">
      <alignment horizontal="left" vertical="center" wrapText="1"/>
      <protection locked="0"/>
    </xf>
    <xf numFmtId="0" fontId="24" fillId="33" borderId="13" xfId="0" applyFont="1" applyFill="1" applyBorder="1" applyAlignment="1" applyProtection="1">
      <alignment horizontal="center" vertical="center" wrapText="1"/>
    </xf>
    <xf numFmtId="0" fontId="24" fillId="33" borderId="14" xfId="0" applyFont="1" applyFill="1" applyBorder="1" applyAlignment="1" applyProtection="1">
      <alignment horizontal="center" vertical="center" wrapText="1"/>
    </xf>
    <xf numFmtId="0" fontId="58" fillId="0" borderId="10" xfId="0" applyFont="1" applyBorder="1" applyAlignment="1">
      <alignment horizontal="distributed" vertical="center" indent="1"/>
    </xf>
    <xf numFmtId="0" fontId="18" fillId="38" borderId="0" xfId="0" applyFont="1" applyFill="1" applyBorder="1" applyAlignment="1" applyProtection="1">
      <alignment horizontal="center" vertical="center" wrapText="1"/>
    </xf>
    <xf numFmtId="178" fontId="18" fillId="38" borderId="0" xfId="0" applyNumberFormat="1" applyFont="1" applyFill="1" applyBorder="1" applyAlignment="1" applyProtection="1">
      <alignment horizontal="center" vertical="center" wrapText="1"/>
    </xf>
    <xf numFmtId="0" fontId="65" fillId="38" borderId="0" xfId="0" applyFont="1" applyFill="1" applyAlignment="1" applyProtection="1">
      <alignment horizontal="left" vertical="center" wrapText="1"/>
    </xf>
    <xf numFmtId="0" fontId="65" fillId="38" borderId="0" xfId="0" applyFont="1" applyFill="1" applyAlignment="1" applyProtection="1">
      <alignment horizontal="center" vertical="center"/>
    </xf>
    <xf numFmtId="49" fontId="24" fillId="0" borderId="29" xfId="0" applyNumberFormat="1" applyFont="1" applyBorder="1" applyAlignment="1" applyProtection="1">
      <alignment horizontal="center" vertical="center" wrapText="1"/>
      <protection locked="0"/>
    </xf>
    <xf numFmtId="49" fontId="24" fillId="0" borderId="28" xfId="0" applyNumberFormat="1" applyFont="1" applyBorder="1" applyAlignment="1" applyProtection="1">
      <alignment horizontal="center" vertical="center" wrapText="1"/>
      <protection locked="0"/>
    </xf>
    <xf numFmtId="0" fontId="20" fillId="33" borderId="29" xfId="0" applyFont="1" applyFill="1" applyBorder="1" applyAlignment="1" applyProtection="1">
      <alignment horizontal="center" vertical="center" wrapText="1"/>
    </xf>
    <xf numFmtId="0" fontId="20" fillId="33" borderId="28" xfId="0" applyFont="1" applyFill="1" applyBorder="1" applyAlignment="1" applyProtection="1">
      <alignment horizontal="center" vertical="center" wrapTex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4" builtinId="8" hidden="1"/>
    <cellStyle name="ハイパーリンク" xfId="45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B000000}"/>
    <cellStyle name="標準_190620非常勤データ" xfId="43" xr:uid="{00000000-0005-0000-0000-00002C000000}"/>
    <cellStyle name="良い" xfId="6" builtinId="26" customBuiltin="1"/>
  </cellStyles>
  <dxfs count="40"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  <border>
        <left/>
        <right/>
        <vertical/>
        <horizontal/>
      </border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rgb="FFC00000"/>
      </font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62947</xdr:colOff>
      <xdr:row>41</xdr:row>
      <xdr:rowOff>0</xdr:rowOff>
    </xdr:from>
    <xdr:to>
      <xdr:col>48</xdr:col>
      <xdr:colOff>24848</xdr:colOff>
      <xdr:row>55</xdr:row>
      <xdr:rowOff>124240</xdr:rowOff>
    </xdr:to>
    <xdr:sp macro="" textlink="">
      <xdr:nvSpPr>
        <xdr:cNvPr id="7" name="左矢印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7682947" y="10146197"/>
          <a:ext cx="4244010" cy="2700130"/>
        </a:xfrm>
        <a:prstGeom prst="leftArrowCallout">
          <a:avLst>
            <a:gd name="adj1" fmla="val 24437"/>
            <a:gd name="adj2" fmla="val 17825"/>
            <a:gd name="adj3" fmla="val 4952"/>
            <a:gd name="adj4" fmla="val 933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400" b="1">
              <a:solidFill>
                <a:srgbClr val="C00000"/>
              </a:solidFill>
            </a:rPr>
            <a:t>【</a:t>
          </a:r>
          <a:r>
            <a:rPr kumimoji="1" lang="ja-JP" altLang="en-US" sz="1400" b="1">
              <a:solidFill>
                <a:srgbClr val="C00000"/>
              </a:solidFill>
            </a:rPr>
            <a:t>重要</a:t>
          </a:r>
          <a:r>
            <a:rPr kumimoji="1" lang="en-US" altLang="ja-JP" sz="1400" b="1">
              <a:solidFill>
                <a:srgbClr val="C00000"/>
              </a:solidFill>
            </a:rPr>
            <a:t>】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・直近に発行されたカード番号をご記入ください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・職員番号を持っていても，その番号でカードを発行していなければ，「新規</a:t>
          </a:r>
          <a:r>
            <a:rPr kumimoji="1" lang="en-US" altLang="ja-JP" sz="1200" b="1">
              <a:solidFill>
                <a:srgbClr val="C00000"/>
              </a:solidFill>
            </a:rPr>
            <a:t>(</a:t>
          </a:r>
          <a:r>
            <a:rPr kumimoji="1" lang="ja-JP" altLang="en-US" sz="1200" b="1">
              <a:solidFill>
                <a:srgbClr val="C00000"/>
              </a:solidFill>
            </a:rPr>
            <a:t>以前の発行無し</a:t>
          </a:r>
          <a:r>
            <a:rPr kumimoji="1" lang="en-US" altLang="ja-JP" sz="1200" b="1">
              <a:solidFill>
                <a:srgbClr val="C00000"/>
              </a:solidFill>
            </a:rPr>
            <a:t>)</a:t>
          </a:r>
          <a:r>
            <a:rPr kumimoji="1" lang="ja-JP" altLang="en-US" sz="1200" b="1">
              <a:solidFill>
                <a:srgbClr val="C00000"/>
              </a:solidFill>
            </a:rPr>
            <a:t>」を選択してください。（例：特定教員等）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・カード種別や職員番号（またはアクセスカード</a:t>
          </a:r>
          <a:r>
            <a:rPr kumimoji="1" lang="en-US" altLang="ja-JP" sz="1200" b="1">
              <a:solidFill>
                <a:srgbClr val="C00000"/>
              </a:solidFill>
            </a:rPr>
            <a:t>ID)</a:t>
          </a:r>
          <a:r>
            <a:rPr kumimoji="1" lang="ja-JP" altLang="en-US" sz="1200" b="1">
              <a:solidFill>
                <a:srgbClr val="C00000"/>
              </a:solidFill>
            </a:rPr>
            <a:t>が変更されてもｍアドレス等を引き継ぐことが出来ます。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・以前交付された</a:t>
          </a:r>
          <a:r>
            <a:rPr kumimoji="1" lang="en-US" altLang="ja-JP" sz="1200" b="1">
              <a:solidFill>
                <a:srgbClr val="C00000"/>
              </a:solidFill>
            </a:rPr>
            <a:t>IC</a:t>
          </a:r>
          <a:r>
            <a:rPr kumimoji="1" lang="ja-JP" altLang="en-US" sz="1200" b="1">
              <a:solidFill>
                <a:srgbClr val="C00000"/>
              </a:solidFill>
            </a:rPr>
            <a:t>カードの番号に変更が無い場合は「更新」様式をご使用ください。ただし，異なる人物が他の人の番号で更新発行を行うことは出来ません。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・複数の</a:t>
          </a:r>
          <a:r>
            <a:rPr kumimoji="1" lang="en-US" altLang="ja-JP" sz="1200" b="1">
              <a:solidFill>
                <a:srgbClr val="C00000"/>
              </a:solidFill>
            </a:rPr>
            <a:t>IC</a:t>
          </a:r>
          <a:r>
            <a:rPr kumimoji="1" lang="ja-JP" altLang="en-US" sz="1200" b="1">
              <a:solidFill>
                <a:srgbClr val="C00000"/>
              </a:solidFill>
            </a:rPr>
            <a:t>カードを同時に所持することは出来ません。（非常勤職員証とアクセスカード等）　</a:t>
          </a:r>
          <a:r>
            <a:rPr kumimoji="1" lang="en-US" altLang="ja-JP" sz="1200" b="1">
              <a:solidFill>
                <a:srgbClr val="C00000"/>
              </a:solidFill>
            </a:rPr>
            <a:t>※</a:t>
          </a:r>
          <a:r>
            <a:rPr kumimoji="1" lang="ja-JP" altLang="en-US" sz="1200" b="1">
              <a:solidFill>
                <a:srgbClr val="C00000"/>
              </a:solidFill>
            </a:rPr>
            <a:t>マトリクスコードを除く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86"/>
  <sheetViews>
    <sheetView showGridLines="0" tabSelected="1" view="pageBreakPreview" topLeftCell="A16" zoomScaleNormal="100" zoomScaleSheetLayoutView="100" workbookViewId="0">
      <selection activeCell="M32" sqref="M32:T32"/>
    </sheetView>
  </sheetViews>
  <sheetFormatPr defaultRowHeight="13.5"/>
  <cols>
    <col min="1" max="1" width="0.75" style="28" customWidth="1"/>
    <col min="2" max="20" width="3.5" style="27" customWidth="1"/>
    <col min="21" max="22" width="3.125" style="27" customWidth="1"/>
    <col min="23" max="29" width="3.5" style="27" customWidth="1"/>
    <col min="30" max="30" width="0.5" style="28" customWidth="1"/>
    <col min="31" max="31" width="3.125" style="27" customWidth="1"/>
    <col min="32" max="32" width="53" style="27" bestFit="1" customWidth="1"/>
    <col min="33" max="33" width="39" style="27" hidden="1" customWidth="1"/>
    <col min="34" max="34" width="3.375" style="27" hidden="1" customWidth="1"/>
    <col min="35" max="35" width="8.875" style="27" hidden="1" customWidth="1"/>
    <col min="36" max="36" width="17.25" style="27" hidden="1" customWidth="1"/>
    <col min="37" max="40" width="3.125" style="27" hidden="1" customWidth="1"/>
    <col min="41" max="41" width="5.25" style="27" hidden="1" customWidth="1"/>
    <col min="42" max="42" width="10.5" style="43" hidden="1" customWidth="1"/>
    <col min="43" max="43" width="5.25" style="43" hidden="1" customWidth="1"/>
    <col min="44" max="44" width="7" style="43" hidden="1" customWidth="1"/>
    <col min="45" max="45" width="9.625" style="43" hidden="1" customWidth="1"/>
    <col min="46" max="46" width="4.25" style="43" hidden="1" customWidth="1"/>
    <col min="47" max="47" width="9" style="27" hidden="1" customWidth="1"/>
    <col min="48" max="48" width="10.375" style="27" hidden="1" customWidth="1"/>
    <col min="49" max="49" width="9" style="27" customWidth="1"/>
    <col min="50" max="16384" width="9" style="27"/>
  </cols>
  <sheetData>
    <row r="1" spans="1:33" ht="25.5" customHeight="1">
      <c r="A1" s="70"/>
      <c r="B1" s="39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  <c r="W1" s="253" t="s">
        <v>101</v>
      </c>
      <c r="X1" s="253"/>
      <c r="Y1" s="253"/>
      <c r="Z1" s="253"/>
      <c r="AA1" s="253"/>
      <c r="AB1" s="253"/>
      <c r="AC1" s="253"/>
      <c r="AD1" s="253"/>
      <c r="AE1" s="40"/>
    </row>
    <row r="2" spans="1:33" ht="18.75" customHeight="1">
      <c r="A2" s="70"/>
      <c r="B2" s="73"/>
      <c r="C2" s="61"/>
      <c r="D2" s="61"/>
      <c r="E2" s="61"/>
      <c r="F2" s="61"/>
      <c r="G2" s="61"/>
      <c r="H2" s="257" t="s">
        <v>102</v>
      </c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61"/>
      <c r="Z2" s="61"/>
      <c r="AA2" s="61"/>
      <c r="AB2" s="61"/>
      <c r="AC2" s="61"/>
      <c r="AD2" s="70"/>
    </row>
    <row r="3" spans="1:33" ht="18.75" customHeight="1">
      <c r="A3" s="70"/>
      <c r="B3" s="73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73"/>
      <c r="U3" s="60"/>
      <c r="V3" s="60"/>
      <c r="W3" s="60"/>
      <c r="X3" s="60"/>
      <c r="Y3" s="60"/>
      <c r="Z3" s="60"/>
      <c r="AA3" s="60"/>
      <c r="AB3" s="60"/>
      <c r="AC3" s="60"/>
      <c r="AD3" s="70"/>
      <c r="AF3" s="38" t="s">
        <v>24</v>
      </c>
      <c r="AG3"/>
    </row>
    <row r="4" spans="1:33" ht="18.75" customHeight="1">
      <c r="A4" s="70"/>
      <c r="B4" s="260" t="s">
        <v>38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70"/>
      <c r="AF4" s="38" t="s">
        <v>25</v>
      </c>
    </row>
    <row r="5" spans="1:33" ht="16.5" customHeight="1">
      <c r="A5" s="7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73"/>
      <c r="Q5" s="267" t="s">
        <v>71</v>
      </c>
      <c r="R5" s="267"/>
      <c r="S5" s="267"/>
      <c r="T5" s="267"/>
      <c r="U5" s="268"/>
      <c r="V5" s="268"/>
      <c r="W5" s="268"/>
      <c r="X5" s="268"/>
      <c r="Y5" s="268"/>
      <c r="Z5" s="268"/>
      <c r="AA5" s="268"/>
      <c r="AB5" s="268"/>
      <c r="AC5" s="268"/>
      <c r="AD5" s="70"/>
    </row>
    <row r="6" spans="1:33" s="53" customFormat="1" ht="28.5" customHeight="1">
      <c r="A6" s="74"/>
      <c r="B6" s="74"/>
      <c r="C6" s="74"/>
      <c r="D6" s="74"/>
      <c r="E6" s="74"/>
      <c r="F6" s="74"/>
      <c r="G6" s="74"/>
      <c r="H6" s="74"/>
      <c r="I6" s="74"/>
      <c r="J6" s="75"/>
      <c r="K6" s="74"/>
      <c r="L6" s="74"/>
      <c r="M6" s="74"/>
      <c r="N6" s="74"/>
      <c r="O6" s="255" t="s">
        <v>91</v>
      </c>
      <c r="P6" s="255"/>
      <c r="Q6" s="266" t="s">
        <v>7</v>
      </c>
      <c r="R6" s="266"/>
      <c r="S6" s="26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74"/>
    </row>
    <row r="7" spans="1:33" s="53" customFormat="1" ht="28.5" customHeight="1">
      <c r="A7" s="74"/>
      <c r="B7" s="74"/>
      <c r="C7" s="74"/>
      <c r="D7" s="74"/>
      <c r="E7" s="74"/>
      <c r="F7" s="74"/>
      <c r="G7" s="74"/>
      <c r="H7" s="74"/>
      <c r="I7" s="74"/>
      <c r="J7" s="75"/>
      <c r="K7" s="74"/>
      <c r="L7" s="74"/>
      <c r="M7" s="74"/>
      <c r="N7" s="74"/>
      <c r="O7" s="255"/>
      <c r="P7" s="255"/>
      <c r="Q7" s="266" t="s">
        <v>8</v>
      </c>
      <c r="R7" s="266"/>
      <c r="S7" s="26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74"/>
    </row>
    <row r="8" spans="1:33" s="53" customFormat="1" ht="28.5" customHeight="1">
      <c r="A8" s="74"/>
      <c r="B8" s="74"/>
      <c r="C8" s="74"/>
      <c r="D8" s="74"/>
      <c r="E8" s="74"/>
      <c r="F8" s="74"/>
      <c r="G8" s="74"/>
      <c r="H8" s="74"/>
      <c r="I8" s="74"/>
      <c r="J8" s="75"/>
      <c r="K8" s="74"/>
      <c r="L8" s="74"/>
      <c r="M8" s="74"/>
      <c r="N8" s="74"/>
      <c r="O8" s="255"/>
      <c r="P8" s="255"/>
      <c r="Q8" s="266" t="s">
        <v>69</v>
      </c>
      <c r="R8" s="266"/>
      <c r="S8" s="266"/>
      <c r="T8" s="256"/>
      <c r="U8" s="256"/>
      <c r="V8" s="256"/>
      <c r="W8" s="256"/>
      <c r="X8" s="256"/>
      <c r="Y8" s="256"/>
      <c r="Z8" s="256"/>
      <c r="AA8" s="256"/>
      <c r="AB8" s="254" t="s">
        <v>92</v>
      </c>
      <c r="AC8" s="254"/>
      <c r="AD8" s="74"/>
    </row>
    <row r="9" spans="1:33" s="53" customFormat="1" ht="2.25" customHeight="1">
      <c r="A9" s="74"/>
      <c r="B9" s="74"/>
      <c r="C9" s="74"/>
      <c r="D9" s="74"/>
      <c r="E9" s="74"/>
      <c r="F9" s="74"/>
      <c r="G9" s="74"/>
      <c r="H9" s="74"/>
      <c r="I9" s="74"/>
      <c r="J9" s="75"/>
      <c r="K9" s="74"/>
      <c r="L9" s="74"/>
      <c r="M9" s="74"/>
      <c r="N9" s="74"/>
      <c r="O9" s="74"/>
      <c r="P9" s="76"/>
      <c r="Q9" s="86"/>
      <c r="R9" s="77"/>
      <c r="S9" s="77"/>
      <c r="T9" s="78"/>
      <c r="U9" s="74"/>
      <c r="V9" s="74"/>
      <c r="W9" s="74"/>
      <c r="X9" s="62"/>
      <c r="Y9" s="62"/>
      <c r="Z9" s="62"/>
      <c r="AA9" s="62"/>
      <c r="AB9" s="62"/>
      <c r="AC9" s="62"/>
      <c r="AD9" s="74"/>
    </row>
    <row r="10" spans="1:33" s="53" customFormat="1" ht="28.5" customHeight="1">
      <c r="A10" s="74"/>
      <c r="B10" s="74"/>
      <c r="C10" s="74"/>
      <c r="D10" s="74"/>
      <c r="E10" s="74"/>
      <c r="F10" s="74"/>
      <c r="G10" s="74"/>
      <c r="H10" s="74"/>
      <c r="I10" s="74"/>
      <c r="J10" s="75"/>
      <c r="K10" s="74"/>
      <c r="L10" s="74"/>
      <c r="M10" s="74"/>
      <c r="N10" s="74"/>
      <c r="O10" s="255" t="s">
        <v>70</v>
      </c>
      <c r="P10" s="255"/>
      <c r="Q10" s="266" t="s">
        <v>69</v>
      </c>
      <c r="R10" s="266"/>
      <c r="S10" s="26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74"/>
    </row>
    <row r="11" spans="1:33" s="53" customFormat="1" ht="28.5" customHeight="1">
      <c r="A11" s="74"/>
      <c r="B11" s="74"/>
      <c r="C11" s="74"/>
      <c r="D11" s="74"/>
      <c r="E11" s="74"/>
      <c r="F11" s="74"/>
      <c r="G11" s="74"/>
      <c r="H11" s="74"/>
      <c r="I11" s="74"/>
      <c r="J11" s="75"/>
      <c r="K11" s="74"/>
      <c r="L11" s="74"/>
      <c r="M11" s="74"/>
      <c r="N11" s="74"/>
      <c r="O11" s="255"/>
      <c r="P11" s="255"/>
      <c r="Q11" s="254" t="s">
        <v>93</v>
      </c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74"/>
    </row>
    <row r="12" spans="1:33" ht="2.25" customHeight="1">
      <c r="A12" s="70"/>
      <c r="B12" s="7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F12" s="27" t="s">
        <v>22</v>
      </c>
    </row>
    <row r="13" spans="1:33" ht="38.25" customHeight="1">
      <c r="A13" s="70"/>
      <c r="B13" s="34"/>
      <c r="C13" s="269" t="s">
        <v>87</v>
      </c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70"/>
    </row>
    <row r="14" spans="1:33" ht="12.75" customHeight="1">
      <c r="A14" s="70"/>
      <c r="B14" s="35"/>
      <c r="C14" s="269" t="s">
        <v>39</v>
      </c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70"/>
    </row>
    <row r="15" spans="1:33" ht="2.25" customHeight="1">
      <c r="A15" s="70"/>
      <c r="B15" s="35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1:33" ht="18" customHeight="1">
      <c r="A16" s="270" t="s">
        <v>72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</row>
    <row r="17" spans="1:48" ht="13.5" hidden="1" customHeight="1">
      <c r="A17" s="70"/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70"/>
    </row>
    <row r="18" spans="1:48" ht="13.5" hidden="1" customHeight="1">
      <c r="A18" s="70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70"/>
    </row>
    <row r="19" spans="1:48" ht="34.5" customHeight="1">
      <c r="A19" s="80"/>
      <c r="B19" s="180" t="s">
        <v>94</v>
      </c>
      <c r="C19" s="258"/>
      <c r="D19" s="258"/>
      <c r="E19" s="258"/>
      <c r="F19" s="258"/>
      <c r="G19" s="258"/>
      <c r="H19" s="258"/>
      <c r="I19" s="258"/>
      <c r="J19" s="181"/>
      <c r="K19" s="262"/>
      <c r="L19" s="262"/>
      <c r="M19" s="262"/>
      <c r="N19" s="262"/>
      <c r="O19" s="262"/>
      <c r="P19" s="262"/>
      <c r="Q19" s="262"/>
      <c r="R19" s="263"/>
      <c r="S19" s="264" t="s">
        <v>5</v>
      </c>
      <c r="T19" s="265"/>
      <c r="U19" s="265"/>
      <c r="V19" s="265"/>
      <c r="W19" s="265"/>
      <c r="X19" s="175"/>
      <c r="Y19" s="176"/>
      <c r="Z19" s="176"/>
      <c r="AA19" s="176"/>
      <c r="AB19" s="176"/>
      <c r="AC19" s="177"/>
      <c r="AD19" s="80"/>
    </row>
    <row r="20" spans="1:48" ht="34.5" hidden="1" customHeight="1">
      <c r="A20" s="80"/>
      <c r="B20" s="184" t="s">
        <v>86</v>
      </c>
      <c r="C20" s="185"/>
      <c r="D20" s="185"/>
      <c r="E20" s="185"/>
      <c r="F20" s="185"/>
      <c r="G20" s="185"/>
      <c r="H20" s="185"/>
      <c r="I20" s="185"/>
      <c r="J20" s="186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3"/>
      <c r="AD20" s="80"/>
    </row>
    <row r="21" spans="1:48" ht="34.5" customHeight="1">
      <c r="A21" s="80"/>
      <c r="B21" s="187" t="s">
        <v>67</v>
      </c>
      <c r="C21" s="188"/>
      <c r="D21" s="188"/>
      <c r="E21" s="188"/>
      <c r="F21" s="188"/>
      <c r="G21" s="188"/>
      <c r="H21" s="188"/>
      <c r="I21" s="188"/>
      <c r="J21" s="189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1"/>
      <c r="AD21" s="80"/>
      <c r="AG21" s="31" t="s">
        <v>15</v>
      </c>
    </row>
    <row r="22" spans="1:48" ht="34.5" customHeight="1">
      <c r="A22" s="80"/>
      <c r="B22" s="187" t="s">
        <v>68</v>
      </c>
      <c r="C22" s="188"/>
      <c r="D22" s="188"/>
      <c r="E22" s="188"/>
      <c r="F22" s="188"/>
      <c r="G22" s="188"/>
      <c r="H22" s="188"/>
      <c r="I22" s="188"/>
      <c r="J22" s="189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1"/>
      <c r="AD22" s="80"/>
      <c r="AG22" s="30" t="s">
        <v>12</v>
      </c>
    </row>
    <row r="23" spans="1:48" ht="34.5" customHeight="1">
      <c r="A23" s="80"/>
      <c r="B23" s="187" t="s">
        <v>73</v>
      </c>
      <c r="C23" s="188"/>
      <c r="D23" s="188"/>
      <c r="E23" s="188"/>
      <c r="F23" s="188"/>
      <c r="G23" s="188"/>
      <c r="H23" s="188"/>
      <c r="I23" s="188"/>
      <c r="J23" s="189"/>
      <c r="K23" s="199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1"/>
      <c r="AD23" s="80"/>
      <c r="AG23" s="30"/>
    </row>
    <row r="24" spans="1:48" ht="34.5" customHeight="1">
      <c r="A24" s="80"/>
      <c r="B24" s="221" t="s">
        <v>74</v>
      </c>
      <c r="C24" s="222"/>
      <c r="D24" s="222"/>
      <c r="E24" s="222"/>
      <c r="F24" s="222"/>
      <c r="G24" s="222"/>
      <c r="H24" s="222"/>
      <c r="I24" s="222"/>
      <c r="J24" s="223"/>
      <c r="K24" s="144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6"/>
      <c r="AD24" s="80"/>
      <c r="AG24" s="30"/>
    </row>
    <row r="25" spans="1:48" ht="15.75" customHeight="1">
      <c r="A25" s="80"/>
      <c r="B25" s="224"/>
      <c r="C25" s="225"/>
      <c r="D25" s="225"/>
      <c r="E25" s="225"/>
      <c r="F25" s="225"/>
      <c r="G25" s="225"/>
      <c r="H25" s="225"/>
      <c r="I25" s="225"/>
      <c r="J25" s="226"/>
      <c r="K25" s="228" t="s">
        <v>81</v>
      </c>
      <c r="L25" s="229"/>
      <c r="M25" s="229"/>
      <c r="N25" s="232"/>
      <c r="O25" s="233"/>
      <c r="P25" s="233"/>
      <c r="Q25" s="233"/>
      <c r="R25" s="233"/>
      <c r="S25" s="233"/>
      <c r="T25" s="233"/>
      <c r="U25" s="233"/>
      <c r="V25" s="233"/>
      <c r="W25" s="233"/>
      <c r="X25" s="230" t="s">
        <v>80</v>
      </c>
      <c r="Y25" s="230"/>
      <c r="Z25" s="231"/>
      <c r="AA25" s="231"/>
      <c r="AB25" s="231"/>
      <c r="AC25" s="84" t="s">
        <v>79</v>
      </c>
      <c r="AD25" s="80"/>
      <c r="AG25" s="30" t="s">
        <v>13</v>
      </c>
    </row>
    <row r="26" spans="1:48" ht="28.5" customHeight="1">
      <c r="A26" s="80"/>
      <c r="B26" s="216" t="s">
        <v>75</v>
      </c>
      <c r="C26" s="217"/>
      <c r="D26" s="217"/>
      <c r="E26" s="217"/>
      <c r="F26" s="217"/>
      <c r="G26" s="217"/>
      <c r="H26" s="217"/>
      <c r="I26" s="217"/>
      <c r="J26" s="218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20"/>
      <c r="AD26" s="80"/>
      <c r="AG26" s="30"/>
    </row>
    <row r="27" spans="1:48" ht="18.75" customHeight="1">
      <c r="A27" s="80"/>
      <c r="B27" s="221" t="s">
        <v>82</v>
      </c>
      <c r="C27" s="222"/>
      <c r="D27" s="222"/>
      <c r="E27" s="222"/>
      <c r="F27" s="222"/>
      <c r="G27" s="222"/>
      <c r="H27" s="222"/>
      <c r="I27" s="222"/>
      <c r="J27" s="223"/>
      <c r="K27" s="227" t="s">
        <v>76</v>
      </c>
      <c r="L27" s="227"/>
      <c r="M27" s="208"/>
      <c r="N27" s="208"/>
      <c r="O27" s="208"/>
      <c r="P27" s="208"/>
      <c r="Q27" s="208"/>
      <c r="R27" s="208"/>
      <c r="S27" s="208"/>
      <c r="T27" s="208"/>
      <c r="U27" s="203" t="s">
        <v>77</v>
      </c>
      <c r="V27" s="203"/>
      <c r="W27" s="203"/>
      <c r="X27" s="203"/>
      <c r="Y27" s="203"/>
      <c r="Z27" s="203"/>
      <c r="AA27" s="203"/>
      <c r="AB27" s="203"/>
      <c r="AC27" s="204"/>
      <c r="AD27" s="80"/>
      <c r="AG27" s="30"/>
    </row>
    <row r="28" spans="1:48" ht="18.75" customHeight="1">
      <c r="A28" s="80"/>
      <c r="B28" s="224"/>
      <c r="C28" s="225"/>
      <c r="D28" s="225"/>
      <c r="E28" s="225"/>
      <c r="F28" s="225"/>
      <c r="G28" s="225"/>
      <c r="H28" s="225"/>
      <c r="I28" s="225"/>
      <c r="J28" s="226"/>
      <c r="K28" s="202" t="s">
        <v>76</v>
      </c>
      <c r="L28" s="202"/>
      <c r="M28" s="207"/>
      <c r="N28" s="207"/>
      <c r="O28" s="207"/>
      <c r="P28" s="207"/>
      <c r="Q28" s="207"/>
      <c r="R28" s="207"/>
      <c r="S28" s="207"/>
      <c r="T28" s="207"/>
      <c r="U28" s="205" t="s">
        <v>78</v>
      </c>
      <c r="V28" s="205"/>
      <c r="W28" s="205"/>
      <c r="X28" s="205"/>
      <c r="Y28" s="205"/>
      <c r="Z28" s="205"/>
      <c r="AA28" s="205"/>
      <c r="AB28" s="205"/>
      <c r="AC28" s="206"/>
      <c r="AD28" s="80"/>
      <c r="AG28" s="30"/>
    </row>
    <row r="29" spans="1:48" ht="20.25" customHeight="1" thickBot="1">
      <c r="A29" s="80"/>
      <c r="B29" s="169" t="s">
        <v>83</v>
      </c>
      <c r="C29" s="170"/>
      <c r="D29" s="170"/>
      <c r="E29" s="170"/>
      <c r="F29" s="170"/>
      <c r="G29" s="171"/>
      <c r="H29" s="169" t="s">
        <v>84</v>
      </c>
      <c r="I29" s="170"/>
      <c r="J29" s="171"/>
      <c r="K29" s="194" t="s">
        <v>76</v>
      </c>
      <c r="L29" s="195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7"/>
      <c r="X29" s="197"/>
      <c r="Y29" s="198"/>
      <c r="Z29" s="214" t="s">
        <v>161</v>
      </c>
      <c r="AA29" s="214"/>
      <c r="AB29" s="214"/>
      <c r="AC29" s="215"/>
      <c r="AD29" s="80"/>
      <c r="AF29" s="92" t="s">
        <v>145</v>
      </c>
      <c r="AG29" s="30" t="s">
        <v>20</v>
      </c>
      <c r="AS29" s="47"/>
    </row>
    <row r="30" spans="1:48" ht="32.25" customHeight="1">
      <c r="A30" s="80"/>
      <c r="B30" s="210" t="s">
        <v>108</v>
      </c>
      <c r="C30" s="211"/>
      <c r="D30" s="211"/>
      <c r="E30" s="211"/>
      <c r="F30" s="211"/>
      <c r="G30" s="211"/>
      <c r="H30" s="211"/>
      <c r="I30" s="211"/>
      <c r="J30" s="212"/>
      <c r="K30" s="213" t="s">
        <v>0</v>
      </c>
      <c r="L30" s="213"/>
      <c r="M30" s="271"/>
      <c r="N30" s="178"/>
      <c r="O30" s="178"/>
      <c r="P30" s="178"/>
      <c r="Q30" s="178"/>
      <c r="R30" s="178"/>
      <c r="S30" s="178"/>
      <c r="T30" s="272"/>
      <c r="U30" s="273" t="s">
        <v>1</v>
      </c>
      <c r="V30" s="274"/>
      <c r="W30" s="178"/>
      <c r="X30" s="178"/>
      <c r="Y30" s="178"/>
      <c r="Z30" s="178"/>
      <c r="AA30" s="178"/>
      <c r="AB30" s="178"/>
      <c r="AC30" s="179"/>
      <c r="AD30" s="80"/>
      <c r="AE30" s="27" t="s">
        <v>110</v>
      </c>
      <c r="AF30" s="93" t="str">
        <f>IF(K34="",M30&amp;"　"&amp;W30,"")</f>
        <v>　</v>
      </c>
      <c r="AG30" s="30" t="s">
        <v>14</v>
      </c>
    </row>
    <row r="31" spans="1:48" ht="32.25" customHeight="1" thickBot="1">
      <c r="A31" s="81"/>
      <c r="B31" s="250" t="s">
        <v>95</v>
      </c>
      <c r="C31" s="251"/>
      <c r="D31" s="251"/>
      <c r="E31" s="251"/>
      <c r="F31" s="251"/>
      <c r="G31" s="251"/>
      <c r="H31" s="251"/>
      <c r="I31" s="251"/>
      <c r="J31" s="252"/>
      <c r="K31" s="180" t="s">
        <v>0</v>
      </c>
      <c r="L31" s="258"/>
      <c r="M31" s="241"/>
      <c r="N31" s="182"/>
      <c r="O31" s="182"/>
      <c r="P31" s="182"/>
      <c r="Q31" s="182"/>
      <c r="R31" s="182"/>
      <c r="S31" s="182"/>
      <c r="T31" s="242"/>
      <c r="U31" s="180" t="s">
        <v>1</v>
      </c>
      <c r="V31" s="181"/>
      <c r="W31" s="182"/>
      <c r="X31" s="182"/>
      <c r="Y31" s="182"/>
      <c r="Z31" s="182"/>
      <c r="AA31" s="182"/>
      <c r="AB31" s="182"/>
      <c r="AC31" s="183"/>
      <c r="AD31" s="80"/>
      <c r="AF31" s="92" t="s">
        <v>144</v>
      </c>
      <c r="AG31" s="30" t="s">
        <v>16</v>
      </c>
      <c r="AQ31" s="43" t="s">
        <v>30</v>
      </c>
      <c r="AR31" s="49" t="s">
        <v>31</v>
      </c>
      <c r="AS31" s="43" t="s">
        <v>32</v>
      </c>
    </row>
    <row r="32" spans="1:48" ht="32.25" customHeight="1" thickBot="1">
      <c r="A32" s="81"/>
      <c r="B32" s="133" t="s">
        <v>109</v>
      </c>
      <c r="C32" s="134"/>
      <c r="D32" s="134"/>
      <c r="E32" s="134"/>
      <c r="F32" s="134"/>
      <c r="G32" s="134"/>
      <c r="H32" s="134"/>
      <c r="I32" s="134"/>
      <c r="J32" s="135"/>
      <c r="K32" s="136" t="s">
        <v>0</v>
      </c>
      <c r="L32" s="137"/>
      <c r="M32" s="130"/>
      <c r="N32" s="131"/>
      <c r="O32" s="131"/>
      <c r="P32" s="131"/>
      <c r="Q32" s="131"/>
      <c r="R32" s="131"/>
      <c r="S32" s="131"/>
      <c r="T32" s="132"/>
      <c r="U32" s="136" t="s">
        <v>1</v>
      </c>
      <c r="V32" s="138"/>
      <c r="W32" s="139"/>
      <c r="X32" s="139"/>
      <c r="Y32" s="139"/>
      <c r="Z32" s="139"/>
      <c r="AA32" s="139"/>
      <c r="AB32" s="139"/>
      <c r="AC32" s="140"/>
      <c r="AD32" s="80"/>
      <c r="AE32" s="94" t="s">
        <v>9</v>
      </c>
      <c r="AF32" s="93" t="str">
        <f>UPPER(IF(K34="",M32&amp;"　"&amp;W32,""))</f>
        <v>　</v>
      </c>
      <c r="AG32" s="30" t="s">
        <v>18</v>
      </c>
      <c r="AJ32" s="27" t="s">
        <v>26</v>
      </c>
      <c r="AO32" s="27" t="s">
        <v>28</v>
      </c>
      <c r="AP32" s="45" t="str">
        <f>UPPER(M32)</f>
        <v/>
      </c>
      <c r="AQ32" s="45">
        <f>LEN(AP32)</f>
        <v>0</v>
      </c>
      <c r="AR32" s="45">
        <f>AQ32+AQ34+1</f>
        <v>1</v>
      </c>
      <c r="AS32" s="45" t="str">
        <f>UPPER(LEFT(AP32,1))</f>
        <v/>
      </c>
      <c r="AT32" s="47"/>
      <c r="AU32" s="46" t="s">
        <v>34</v>
      </c>
      <c r="AV32" s="51" t="str">
        <f>IF(AP32="","",AP32&amp;", "&amp;AP34)</f>
        <v/>
      </c>
    </row>
    <row r="33" spans="1:48" ht="3.75" hidden="1" customHeight="1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33"/>
      <c r="AF33" s="63"/>
      <c r="AG33" s="30"/>
      <c r="AP33" s="45"/>
      <c r="AQ33" s="45"/>
      <c r="AR33" s="47"/>
      <c r="AS33" s="45"/>
      <c r="AT33" s="47"/>
      <c r="AU33" s="46"/>
      <c r="AV33" s="51"/>
    </row>
    <row r="34" spans="1:48" ht="23.25" hidden="1" customHeight="1" thickBot="1">
      <c r="A34" s="81"/>
      <c r="B34" s="169" t="s">
        <v>85</v>
      </c>
      <c r="C34" s="170"/>
      <c r="D34" s="170"/>
      <c r="E34" s="170"/>
      <c r="F34" s="170"/>
      <c r="G34" s="170"/>
      <c r="H34" s="170"/>
      <c r="I34" s="170"/>
      <c r="J34" s="171"/>
      <c r="K34" s="144"/>
      <c r="L34" s="145"/>
      <c r="M34" s="145"/>
      <c r="N34" s="145"/>
      <c r="O34" s="145"/>
      <c r="P34" s="145"/>
      <c r="Q34" s="146"/>
      <c r="R34" s="144"/>
      <c r="S34" s="145"/>
      <c r="T34" s="145"/>
      <c r="U34" s="145"/>
      <c r="V34" s="145"/>
      <c r="W34" s="145"/>
      <c r="X34" s="146"/>
      <c r="Y34" s="144"/>
      <c r="Z34" s="145"/>
      <c r="AA34" s="145"/>
      <c r="AB34" s="145"/>
      <c r="AC34" s="146"/>
      <c r="AD34" s="80"/>
      <c r="AG34" s="30" t="s">
        <v>17</v>
      </c>
      <c r="AJ34" s="27" t="s">
        <v>27</v>
      </c>
      <c r="AO34" s="27" t="s">
        <v>29</v>
      </c>
      <c r="AP34" s="45" t="str">
        <f>PROPER(W32)</f>
        <v/>
      </c>
      <c r="AQ34" s="45">
        <f>LEN(AP34)</f>
        <v>0</v>
      </c>
      <c r="AS34" s="45" t="str">
        <f>UPPER(LEFT(AP34,1))</f>
        <v/>
      </c>
      <c r="AT34" s="47"/>
      <c r="AU34" s="46" t="s">
        <v>35</v>
      </c>
      <c r="AV34" s="52" t="str">
        <f>IF(AS36="","",AS36&amp;", "&amp;AS38)</f>
        <v/>
      </c>
    </row>
    <row r="35" spans="1:48" ht="23.25" hidden="1" customHeight="1">
      <c r="A35" s="81"/>
      <c r="B35" s="172"/>
      <c r="C35" s="173"/>
      <c r="D35" s="173"/>
      <c r="E35" s="173"/>
      <c r="F35" s="173"/>
      <c r="G35" s="173"/>
      <c r="H35" s="173"/>
      <c r="I35" s="173"/>
      <c r="J35" s="174"/>
      <c r="K35" s="147" t="s">
        <v>6</v>
      </c>
      <c r="L35" s="148"/>
      <c r="M35" s="148"/>
      <c r="N35" s="148"/>
      <c r="O35" s="148"/>
      <c r="P35" s="148"/>
      <c r="Q35" s="149"/>
      <c r="R35" s="147" t="s">
        <v>2</v>
      </c>
      <c r="S35" s="148"/>
      <c r="T35" s="148"/>
      <c r="U35" s="148"/>
      <c r="V35" s="148"/>
      <c r="W35" s="148"/>
      <c r="X35" s="149"/>
      <c r="Y35" s="147" t="s">
        <v>3</v>
      </c>
      <c r="Z35" s="148"/>
      <c r="AA35" s="148"/>
      <c r="AB35" s="148"/>
      <c r="AC35" s="149"/>
      <c r="AD35" s="80"/>
      <c r="AG35" s="30" t="s">
        <v>19</v>
      </c>
      <c r="AJ35" s="50" t="s">
        <v>37</v>
      </c>
      <c r="AO35" s="27" t="s">
        <v>33</v>
      </c>
      <c r="AQ35" s="43" t="str">
        <f>IF(AR32&gt;18,"18文字以上","OK")</f>
        <v>OK</v>
      </c>
    </row>
    <row r="36" spans="1:48" ht="23.25" hidden="1" customHeight="1">
      <c r="A36" s="81"/>
      <c r="B36" s="180" t="s">
        <v>96</v>
      </c>
      <c r="C36" s="258"/>
      <c r="D36" s="258"/>
      <c r="E36" s="258"/>
      <c r="F36" s="258"/>
      <c r="G36" s="258"/>
      <c r="H36" s="258"/>
      <c r="I36" s="258"/>
      <c r="J36" s="181"/>
      <c r="K36" s="175"/>
      <c r="L36" s="176"/>
      <c r="M36" s="176"/>
      <c r="N36" s="176"/>
      <c r="O36" s="176"/>
      <c r="P36" s="176"/>
      <c r="Q36" s="177"/>
      <c r="R36" s="175"/>
      <c r="S36" s="176"/>
      <c r="T36" s="176"/>
      <c r="U36" s="176"/>
      <c r="V36" s="176"/>
      <c r="W36" s="176"/>
      <c r="X36" s="177"/>
      <c r="Y36" s="175"/>
      <c r="Z36" s="176"/>
      <c r="AA36" s="176"/>
      <c r="AB36" s="176"/>
      <c r="AC36" s="177"/>
      <c r="AD36" s="80"/>
      <c r="AP36" s="48" t="s">
        <v>36</v>
      </c>
      <c r="AQ36" s="43" t="str">
        <f>IF(AQ35="18文字以上","○","×")</f>
        <v>×</v>
      </c>
      <c r="AS36" s="27" t="str">
        <f>IF(OR(AQ32+AQ34&gt;15,AQ32&gt;=15),AS32,AP32)</f>
        <v/>
      </c>
      <c r="AT36" s="47"/>
      <c r="AV36" s="43"/>
    </row>
    <row r="37" spans="1:48" ht="23.25" hidden="1" customHeight="1">
      <c r="A37" s="81"/>
      <c r="B37" s="237" t="s">
        <v>88</v>
      </c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9"/>
      <c r="AD37" s="80"/>
      <c r="AP37" s="48"/>
      <c r="AS37" s="27"/>
      <c r="AT37" s="47"/>
      <c r="AV37" s="43"/>
    </row>
    <row r="38" spans="1:48" ht="23.25" hidden="1" customHeight="1">
      <c r="A38" s="80"/>
      <c r="B38" s="150" t="s">
        <v>97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2"/>
      <c r="AD38" s="80"/>
      <c r="AF38" s="32"/>
      <c r="AS38" s="27" t="str">
        <f>IF(AV38=1,IF(AQ34&gt;15,AS34,AP34),AP34)</f>
        <v/>
      </c>
      <c r="AT38" s="47"/>
      <c r="AV38" s="27">
        <f>LEN(AS36)</f>
        <v>0</v>
      </c>
    </row>
    <row r="39" spans="1:48" ht="23.25" hidden="1" customHeight="1" thickBot="1">
      <c r="A39" s="80"/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5"/>
      <c r="AD39" s="80"/>
      <c r="AF39" s="36" t="s">
        <v>10</v>
      </c>
    </row>
    <row r="40" spans="1:48" ht="23.25" hidden="1" customHeight="1">
      <c r="A40" s="80"/>
      <c r="B40" s="65"/>
      <c r="C40" s="66"/>
      <c r="D40" s="67"/>
      <c r="E40" s="66"/>
      <c r="F40" s="164"/>
      <c r="G40" s="164"/>
      <c r="H40" s="164"/>
      <c r="I40" s="164" t="s">
        <v>23</v>
      </c>
      <c r="J40" s="164"/>
      <c r="K40" s="243"/>
      <c r="L40" s="244" t="str">
        <f>IF(LEN(S40)&lt;3,"",(IF(LEN(S40)&gt;18,"文字数オーバーです",LEN(S40))))</f>
        <v/>
      </c>
      <c r="M40" s="245"/>
      <c r="N40" s="245"/>
      <c r="O40" s="245"/>
      <c r="P40" s="245"/>
      <c r="Q40" s="246"/>
      <c r="R40" s="83"/>
      <c r="S40" s="247" t="str">
        <f>IF(R34="",K34&amp;" "&amp;Y34,K34&amp;" "&amp;R34&amp;" "&amp;Y34)</f>
        <v xml:space="preserve"> </v>
      </c>
      <c r="T40" s="248"/>
      <c r="U40" s="248"/>
      <c r="V40" s="248"/>
      <c r="W40" s="248"/>
      <c r="X40" s="248"/>
      <c r="Y40" s="248"/>
      <c r="Z40" s="248"/>
      <c r="AA40" s="248"/>
      <c r="AB40" s="248"/>
      <c r="AC40" s="249"/>
      <c r="AD40" s="80"/>
      <c r="AE40" s="33" t="s">
        <v>9</v>
      </c>
      <c r="AF40" s="37" t="str">
        <f>IF(K34="","",IF(L40="文字数オーバーです","文字数オーバー",S40))</f>
        <v/>
      </c>
    </row>
    <row r="41" spans="1:48" ht="23.25" hidden="1" customHeight="1">
      <c r="A41" s="80"/>
      <c r="B41" s="68" t="str">
        <f>MID($AF$40,1,1)</f>
        <v/>
      </c>
      <c r="C41" s="69" t="str">
        <f>MID($AF$40,2,1)</f>
        <v/>
      </c>
      <c r="D41" s="69" t="str">
        <f>MID($AF$40,3,1)</f>
        <v/>
      </c>
      <c r="E41" s="69" t="str">
        <f>MID($AF$40,4,1)</f>
        <v/>
      </c>
      <c r="F41" s="69" t="str">
        <f>MID($AF$40,5,1)</f>
        <v/>
      </c>
      <c r="G41" s="69" t="str">
        <f>MID($AF$40,6,1)</f>
        <v/>
      </c>
      <c r="H41" s="69" t="str">
        <f>MID($AF$40,7,1)</f>
        <v/>
      </c>
      <c r="I41" s="69" t="str">
        <f>MID($AF$40,8,1)</f>
        <v/>
      </c>
      <c r="J41" s="69" t="str">
        <f>MID($AF$40,9,1)</f>
        <v/>
      </c>
      <c r="K41" s="69" t="str">
        <f>MID($AF$40,10,1)</f>
        <v/>
      </c>
      <c r="L41" s="69" t="str">
        <f>MID($AF$40,11,1)</f>
        <v/>
      </c>
      <c r="M41" s="69" t="str">
        <f>MID($AF$40,12,1)</f>
        <v/>
      </c>
      <c r="N41" s="69" t="str">
        <f>MID($AF$40,13,1)</f>
        <v/>
      </c>
      <c r="O41" s="69" t="str">
        <f>MID($AF$40,14,1)</f>
        <v/>
      </c>
      <c r="P41" s="69" t="str">
        <f>MID($AF$40,15,1)</f>
        <v/>
      </c>
      <c r="Q41" s="69" t="str">
        <f>MID($AF$40,16,1)</f>
        <v/>
      </c>
      <c r="R41" s="69" t="str">
        <f>MID($AF$40,17,1)</f>
        <v/>
      </c>
      <c r="S41" s="69" t="str">
        <f>MID($AF$40,18,1)</f>
        <v/>
      </c>
      <c r="T41" s="85">
        <v>19</v>
      </c>
      <c r="U41" s="85">
        <v>20</v>
      </c>
      <c r="V41" s="85">
        <v>21</v>
      </c>
      <c r="W41" s="85">
        <v>22</v>
      </c>
      <c r="X41" s="85">
        <v>23</v>
      </c>
      <c r="Y41" s="85">
        <v>24</v>
      </c>
      <c r="Z41" s="85">
        <v>25</v>
      </c>
      <c r="AA41" s="85">
        <v>26</v>
      </c>
      <c r="AB41" s="85">
        <v>27</v>
      </c>
      <c r="AC41" s="87">
        <v>28</v>
      </c>
      <c r="AD41" s="80"/>
      <c r="AE41" s="33"/>
      <c r="AF41" s="64"/>
    </row>
    <row r="42" spans="1:48" s="28" customFormat="1" ht="23.25" hidden="1" customHeight="1">
      <c r="A42" s="70"/>
      <c r="B42" s="240" t="s">
        <v>4</v>
      </c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70"/>
      <c r="AP42" s="44"/>
      <c r="AQ42" s="44"/>
      <c r="AR42" s="44"/>
      <c r="AS42" s="44"/>
      <c r="AT42" s="44"/>
    </row>
    <row r="43" spans="1:48" s="28" customFormat="1" ht="23.25" hidden="1" customHeight="1">
      <c r="A43" s="70"/>
      <c r="B43" s="156" t="s">
        <v>100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70"/>
      <c r="AP43" s="44"/>
      <c r="AQ43" s="44"/>
      <c r="AR43" s="44"/>
      <c r="AS43" s="44"/>
      <c r="AT43" s="44"/>
    </row>
    <row r="44" spans="1:48" s="28" customFormat="1" ht="23.25" hidden="1" customHeight="1">
      <c r="A44" s="70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70"/>
      <c r="AP44" s="44"/>
      <c r="AQ44" s="44"/>
      <c r="AR44" s="44"/>
      <c r="AS44" s="44"/>
      <c r="AT44" s="44"/>
    </row>
    <row r="45" spans="1:48" ht="1.5" hidden="1" customHeight="1">
      <c r="A45" s="80"/>
      <c r="B45" s="234" t="s">
        <v>89</v>
      </c>
      <c r="C45" s="235"/>
      <c r="D45" s="235"/>
      <c r="E45" s="235"/>
      <c r="F45" s="236"/>
      <c r="G45" s="158" t="s">
        <v>103</v>
      </c>
      <c r="H45" s="159"/>
      <c r="I45" s="159"/>
      <c r="J45" s="159"/>
      <c r="K45" s="159"/>
      <c r="L45" s="160"/>
      <c r="M45" s="161" t="s">
        <v>21</v>
      </c>
      <c r="N45" s="162"/>
      <c r="O45" s="162"/>
      <c r="P45" s="162"/>
      <c r="Q45" s="162"/>
      <c r="R45" s="162"/>
      <c r="S45" s="162"/>
      <c r="T45" s="162"/>
      <c r="U45" s="162"/>
      <c r="V45" s="163"/>
      <c r="W45" s="141"/>
      <c r="X45" s="142"/>
      <c r="Y45" s="142"/>
      <c r="Z45" s="142"/>
      <c r="AA45" s="142"/>
      <c r="AB45" s="142"/>
      <c r="AC45" s="143"/>
      <c r="AD45" s="80"/>
    </row>
    <row r="46" spans="1:48" s="28" customFormat="1" ht="4.5" customHeight="1">
      <c r="A46" s="80"/>
      <c r="B46" s="29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P46" s="44"/>
      <c r="AQ46" s="44"/>
      <c r="AR46" s="44"/>
      <c r="AS46" s="44"/>
      <c r="AT46" s="44"/>
    </row>
    <row r="47" spans="1:48" ht="23.25" customHeight="1">
      <c r="A47" s="80"/>
      <c r="B47" s="124" t="s">
        <v>11</v>
      </c>
      <c r="C47" s="125"/>
      <c r="D47" s="125"/>
      <c r="E47" s="125"/>
      <c r="F47" s="125"/>
      <c r="G47" s="125"/>
      <c r="H47" s="125"/>
      <c r="I47" s="125"/>
      <c r="J47" s="126"/>
      <c r="K47" s="122" t="s">
        <v>105</v>
      </c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3"/>
      <c r="AD47" s="80"/>
    </row>
    <row r="48" spans="1:48" ht="23.25" customHeight="1">
      <c r="A48" s="80"/>
      <c r="B48" s="127"/>
      <c r="C48" s="128"/>
      <c r="D48" s="128"/>
      <c r="E48" s="128"/>
      <c r="F48" s="128"/>
      <c r="G48" s="128"/>
      <c r="H48" s="128"/>
      <c r="I48" s="128"/>
      <c r="J48" s="129"/>
      <c r="K48" s="167" t="str">
        <f>IF(K47="その他","理由を記入→","")</f>
        <v/>
      </c>
      <c r="L48" s="168"/>
      <c r="M48" s="168"/>
      <c r="N48" s="168"/>
      <c r="O48" s="168"/>
      <c r="P48" s="168"/>
      <c r="Q48" s="165" t="s">
        <v>104</v>
      </c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6"/>
      <c r="AD48" s="80"/>
    </row>
    <row r="49" spans="1:46" ht="16.5" customHeight="1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</row>
    <row r="50" spans="1:46" s="28" customFormat="1" ht="64.5" customHeight="1">
      <c r="A50" s="70"/>
      <c r="B50" s="117" t="s">
        <v>98</v>
      </c>
      <c r="C50" s="117"/>
      <c r="D50" s="117"/>
      <c r="E50" s="117"/>
      <c r="F50" s="117"/>
      <c r="G50" s="117"/>
      <c r="H50" s="117"/>
      <c r="I50" s="117"/>
      <c r="J50" s="117"/>
      <c r="K50" s="118" t="s">
        <v>99</v>
      </c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20" t="s">
        <v>90</v>
      </c>
      <c r="AB50" s="120"/>
      <c r="AC50" s="121"/>
      <c r="AD50" s="70"/>
      <c r="AP50" s="44"/>
      <c r="AQ50" s="44"/>
      <c r="AR50" s="44"/>
      <c r="AS50" s="44"/>
      <c r="AT50" s="44"/>
    </row>
    <row r="51" spans="1:46" s="28" customFormat="1" ht="15" customHeight="1">
      <c r="A51" s="70"/>
      <c r="B51" s="88"/>
      <c r="C51" s="88"/>
      <c r="D51" s="88"/>
      <c r="E51" s="88"/>
      <c r="F51" s="88"/>
      <c r="G51" s="88"/>
      <c r="H51" s="88"/>
      <c r="I51" s="88"/>
      <c r="J51" s="88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90"/>
      <c r="AB51" s="90"/>
      <c r="AC51" s="90"/>
      <c r="AD51" s="70"/>
      <c r="AP51" s="44"/>
      <c r="AQ51" s="44"/>
      <c r="AR51" s="44"/>
      <c r="AS51" s="44"/>
      <c r="AT51" s="44"/>
    </row>
    <row r="52" spans="1:46" ht="13.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U52" s="28"/>
      <c r="V52" s="28"/>
      <c r="W52" s="28"/>
      <c r="X52" s="28"/>
      <c r="Y52" s="28"/>
      <c r="Z52" s="209" t="s">
        <v>40</v>
      </c>
      <c r="AA52" s="209"/>
      <c r="AB52" s="209"/>
      <c r="AC52" s="209"/>
      <c r="AD52" s="209"/>
    </row>
    <row r="53" spans="1:46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Z53" s="209"/>
      <c r="AA53" s="209"/>
      <c r="AB53" s="209"/>
      <c r="AC53" s="209"/>
      <c r="AD53" s="209"/>
    </row>
    <row r="54" spans="1:46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</row>
    <row r="55" spans="1:46" ht="18.75" customHeight="1">
      <c r="A55" s="53"/>
      <c r="B55" s="54" t="s">
        <v>41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</row>
    <row r="56" spans="1:46" ht="18.75" customHeight="1">
      <c r="A56" s="53"/>
      <c r="B56" s="55" t="s">
        <v>42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</row>
    <row r="57" spans="1:46" ht="18.75" customHeight="1">
      <c r="A57" s="53"/>
      <c r="B57" s="55"/>
      <c r="C57" s="114" t="s">
        <v>143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</row>
    <row r="58" spans="1:46" ht="18.75" customHeight="1">
      <c r="A58" s="53"/>
      <c r="B58" s="53"/>
      <c r="C58" s="112" t="s">
        <v>139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</row>
    <row r="59" spans="1:46" ht="18.75" customHeight="1">
      <c r="A59" s="53"/>
      <c r="B59" s="53"/>
      <c r="C59" s="112" t="s">
        <v>140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</row>
    <row r="60" spans="1:46" ht="18.75" customHeight="1">
      <c r="A60" s="53"/>
      <c r="B60" s="53"/>
      <c r="C60" s="113" t="s">
        <v>141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</row>
    <row r="61" spans="1:46" ht="18.75" customHeight="1">
      <c r="A61" s="53"/>
      <c r="B61" s="53"/>
      <c r="C61" s="91" t="s">
        <v>142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</row>
    <row r="62" spans="1:46" ht="18.75" customHeight="1">
      <c r="A62" s="53"/>
      <c r="B62" s="54" t="s">
        <v>43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</row>
    <row r="63" spans="1:46" ht="18.75" customHeight="1">
      <c r="A63" s="53"/>
      <c r="B63" s="53"/>
      <c r="C63" s="53" t="s">
        <v>44</v>
      </c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</row>
    <row r="64" spans="1:46" ht="18.75" customHeight="1">
      <c r="A64" s="53"/>
      <c r="B64" s="54" t="s">
        <v>45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</row>
    <row r="65" spans="1:20" ht="18.75" customHeight="1">
      <c r="A65" s="53"/>
      <c r="B65" s="53"/>
      <c r="C65" s="53" t="s">
        <v>46</v>
      </c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</row>
    <row r="66" spans="1:20" ht="18.75" customHeight="1">
      <c r="A66" s="53"/>
      <c r="B66" s="53"/>
      <c r="C66" s="53" t="s">
        <v>47</v>
      </c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</row>
    <row r="67" spans="1:20" ht="18.75" customHeight="1">
      <c r="A67" s="53"/>
      <c r="B67" s="53"/>
      <c r="C67" s="53" t="s">
        <v>48</v>
      </c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</row>
    <row r="68" spans="1:20" ht="18.75" customHeight="1">
      <c r="A68" s="53"/>
      <c r="B68" s="53"/>
      <c r="C68" s="57" t="s">
        <v>49</v>
      </c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</row>
    <row r="69" spans="1:20" ht="18.75" customHeight="1">
      <c r="A69" s="53"/>
      <c r="B69" s="53"/>
      <c r="C69" s="53" t="s">
        <v>50</v>
      </c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</row>
    <row r="70" spans="1:20" ht="18.75" customHeight="1">
      <c r="A70" s="53"/>
      <c r="B70" s="53"/>
      <c r="C70" s="56" t="s">
        <v>51</v>
      </c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</row>
    <row r="71" spans="1:20" ht="18.75" customHeight="1">
      <c r="A71" s="53"/>
      <c r="B71" s="53"/>
      <c r="C71" s="53" t="s">
        <v>52</v>
      </c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</row>
    <row r="72" spans="1:20" ht="18.75" customHeight="1">
      <c r="A72" s="53"/>
      <c r="B72" s="54" t="s">
        <v>53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</row>
    <row r="73" spans="1:20" ht="18.75" customHeight="1">
      <c r="A73" s="53"/>
      <c r="B73" s="53"/>
      <c r="C73" s="53" t="s">
        <v>54</v>
      </c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</row>
    <row r="74" spans="1:20" ht="18.75" customHeight="1">
      <c r="A74" s="53"/>
      <c r="B74" s="53"/>
      <c r="C74" s="53" t="s">
        <v>55</v>
      </c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</row>
    <row r="75" spans="1:20" ht="18.75" customHeight="1">
      <c r="A75" s="53"/>
      <c r="B75" s="53"/>
      <c r="C75" s="53" t="s">
        <v>56</v>
      </c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</row>
    <row r="76" spans="1:20" ht="18.75" customHeight="1">
      <c r="A76" s="53"/>
      <c r="B76" s="54" t="s">
        <v>57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</row>
    <row r="77" spans="1:20" ht="18.75" customHeight="1">
      <c r="A77" s="53"/>
      <c r="B77" s="53"/>
      <c r="C77" s="53" t="s">
        <v>58</v>
      </c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</row>
    <row r="78" spans="1:20" ht="18.75" customHeight="1">
      <c r="A78" s="53"/>
      <c r="B78" s="54" t="s">
        <v>59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</row>
    <row r="79" spans="1:20" ht="18.75" customHeight="1">
      <c r="A79" s="53"/>
      <c r="B79" s="53"/>
      <c r="C79" s="53" t="s">
        <v>60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</row>
    <row r="80" spans="1:20" ht="18.75" customHeight="1">
      <c r="A80" s="53"/>
      <c r="B80" s="54" t="s">
        <v>61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</row>
    <row r="81" spans="1:20" ht="18.75" customHeight="1">
      <c r="A81" s="53"/>
      <c r="B81" s="53"/>
      <c r="C81" s="53" t="s">
        <v>62</v>
      </c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</row>
    <row r="82" spans="1:20" ht="18.7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</row>
    <row r="83" spans="1:20" ht="18.75" customHeight="1">
      <c r="A83" s="53"/>
      <c r="B83" s="58" t="s">
        <v>63</v>
      </c>
      <c r="C83" s="59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</row>
    <row r="84" spans="1:20" ht="18.75" customHeight="1">
      <c r="A84" s="53"/>
      <c r="B84" s="58" t="s">
        <v>64</v>
      </c>
      <c r="C84" s="59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</row>
    <row r="85" spans="1:20" ht="18.75" customHeight="1">
      <c r="A85" s="53"/>
      <c r="B85" s="58" t="s">
        <v>65</v>
      </c>
      <c r="C85" s="59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</row>
    <row r="86" spans="1:20" ht="18.75" customHeight="1">
      <c r="A86" s="53"/>
      <c r="B86" s="58" t="s">
        <v>66</v>
      </c>
      <c r="C86" s="59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</row>
  </sheetData>
  <sheetProtection selectLockedCells="1"/>
  <mergeCells count="101">
    <mergeCell ref="K36:Q36"/>
    <mergeCell ref="Y36:AC36"/>
    <mergeCell ref="B36:J36"/>
    <mergeCell ref="B18:AC18"/>
    <mergeCell ref="B4:AC4"/>
    <mergeCell ref="B17:AC17"/>
    <mergeCell ref="B19:J19"/>
    <mergeCell ref="K19:R19"/>
    <mergeCell ref="S19:W19"/>
    <mergeCell ref="X19:AC19"/>
    <mergeCell ref="Q7:S7"/>
    <mergeCell ref="Q8:S8"/>
    <mergeCell ref="Q11:S11"/>
    <mergeCell ref="Q10:S10"/>
    <mergeCell ref="T8:AA8"/>
    <mergeCell ref="Q5:T5"/>
    <mergeCell ref="U5:AC5"/>
    <mergeCell ref="Q6:S6"/>
    <mergeCell ref="C13:AC13"/>
    <mergeCell ref="C14:AC14"/>
    <mergeCell ref="A16:AD16"/>
    <mergeCell ref="K31:L31"/>
    <mergeCell ref="M30:T30"/>
    <mergeCell ref="U30:V30"/>
    <mergeCell ref="W1:AD1"/>
    <mergeCell ref="AB8:AC8"/>
    <mergeCell ref="O6:P8"/>
    <mergeCell ref="O10:P11"/>
    <mergeCell ref="T6:AC6"/>
    <mergeCell ref="T7:AC7"/>
    <mergeCell ref="T10:AC10"/>
    <mergeCell ref="T11:AC11"/>
    <mergeCell ref="H2:X2"/>
    <mergeCell ref="Z52:AD53"/>
    <mergeCell ref="B30:J30"/>
    <mergeCell ref="K30:L30"/>
    <mergeCell ref="Z29:AC29"/>
    <mergeCell ref="B26:J26"/>
    <mergeCell ref="K26:AC26"/>
    <mergeCell ref="B24:J25"/>
    <mergeCell ref="B27:J28"/>
    <mergeCell ref="K27:L27"/>
    <mergeCell ref="K25:M25"/>
    <mergeCell ref="K24:AC24"/>
    <mergeCell ref="X25:Y25"/>
    <mergeCell ref="Z25:AB25"/>
    <mergeCell ref="N25:W25"/>
    <mergeCell ref="B45:F45"/>
    <mergeCell ref="B37:AC37"/>
    <mergeCell ref="B42:AC42"/>
    <mergeCell ref="M31:T31"/>
    <mergeCell ref="I40:K40"/>
    <mergeCell ref="L40:Q40"/>
    <mergeCell ref="S40:AC40"/>
    <mergeCell ref="R34:X34"/>
    <mergeCell ref="R35:X35"/>
    <mergeCell ref="B31:J31"/>
    <mergeCell ref="W30:AC30"/>
    <mergeCell ref="U31:V31"/>
    <mergeCell ref="W31:AC31"/>
    <mergeCell ref="B20:J20"/>
    <mergeCell ref="B21:J21"/>
    <mergeCell ref="K21:AC21"/>
    <mergeCell ref="B22:J22"/>
    <mergeCell ref="K22:AC22"/>
    <mergeCell ref="K20:AC20"/>
    <mergeCell ref="B23:J23"/>
    <mergeCell ref="B29:G29"/>
    <mergeCell ref="H29:J29"/>
    <mergeCell ref="K29:L29"/>
    <mergeCell ref="M29:Y29"/>
    <mergeCell ref="K23:AC23"/>
    <mergeCell ref="K28:L28"/>
    <mergeCell ref="U27:AC27"/>
    <mergeCell ref="U28:AC28"/>
    <mergeCell ref="M28:T28"/>
    <mergeCell ref="M27:T27"/>
    <mergeCell ref="B50:J50"/>
    <mergeCell ref="K50:Z50"/>
    <mergeCell ref="AA50:AC50"/>
    <mergeCell ref="K47:AC47"/>
    <mergeCell ref="B47:J48"/>
    <mergeCell ref="M32:T32"/>
    <mergeCell ref="B32:J32"/>
    <mergeCell ref="K32:L32"/>
    <mergeCell ref="U32:V32"/>
    <mergeCell ref="W32:AC32"/>
    <mergeCell ref="W45:AC45"/>
    <mergeCell ref="Y34:AC34"/>
    <mergeCell ref="Y35:AC35"/>
    <mergeCell ref="B38:AC39"/>
    <mergeCell ref="K34:Q34"/>
    <mergeCell ref="K35:Q35"/>
    <mergeCell ref="B43:AC44"/>
    <mergeCell ref="G45:L45"/>
    <mergeCell ref="M45:V45"/>
    <mergeCell ref="F40:H40"/>
    <mergeCell ref="Q48:AC48"/>
    <mergeCell ref="K48:P48"/>
    <mergeCell ref="B34:J35"/>
    <mergeCell ref="R36:X36"/>
  </mergeCells>
  <phoneticPr fontId="25"/>
  <conditionalFormatting sqref="B38:AC39 B40:E40 L40">
    <cfRule type="expression" dxfId="39" priority="55">
      <formula>$K$34=""</formula>
    </cfRule>
  </conditionalFormatting>
  <conditionalFormatting sqref="B38:AC39">
    <cfRule type="expression" dxfId="38" priority="54">
      <formula>$K$34&lt;&gt;""</formula>
    </cfRule>
  </conditionalFormatting>
  <conditionalFormatting sqref="B29 H29 M29">
    <cfRule type="expression" dxfId="37" priority="12">
      <formula>#REF!="職員証再発行（更新）申請書 （非常勤職員）"</formula>
    </cfRule>
    <cfRule type="expression" dxfId="36" priority="13">
      <formula>#REF!="職員証再発行（更新）申請書（常勤職員）"</formula>
    </cfRule>
  </conditionalFormatting>
  <conditionalFormatting sqref="B47 K47">
    <cfRule type="expression" dxfId="35" priority="17">
      <formula>#REF!="職員証発行申請書（常勤職員）"</formula>
    </cfRule>
    <cfRule type="expression" dxfId="34" priority="48">
      <formula>#REF!="職員証発行申請書（非常勤職員）"</formula>
    </cfRule>
  </conditionalFormatting>
  <conditionalFormatting sqref="K19:R19 X19:AC19 K20 K21:AC22 M30:T32 W30:AC32 Z29:AC29 Z25 K26 N25 M29 K23:K24 U5 K47">
    <cfRule type="containsBlanks" dxfId="33" priority="53">
      <formula>LEN(TRIM(K5))=0</formula>
    </cfRule>
  </conditionalFormatting>
  <conditionalFormatting sqref="R40:S40">
    <cfRule type="expression" dxfId="32" priority="34">
      <formula>$K$34=""</formula>
    </cfRule>
  </conditionalFormatting>
  <conditionalFormatting sqref="F40">
    <cfRule type="expression" dxfId="31" priority="33">
      <formula>$K$34=""</formula>
    </cfRule>
  </conditionalFormatting>
  <conditionalFormatting sqref="I40">
    <cfRule type="expression" dxfId="30" priority="32">
      <formula>$K$34=""</formula>
    </cfRule>
  </conditionalFormatting>
  <conditionalFormatting sqref="L40:Q40">
    <cfRule type="cellIs" dxfId="29" priority="31" operator="equal">
      <formula>"文字数オーバーです"</formula>
    </cfRule>
  </conditionalFormatting>
  <conditionalFormatting sqref="G45">
    <cfRule type="containsBlanks" dxfId="28" priority="28">
      <formula>LEN(TRIM(G45))=0</formula>
    </cfRule>
  </conditionalFormatting>
  <conditionalFormatting sqref="W45:AC45">
    <cfRule type="containsBlanks" dxfId="27" priority="3">
      <formula>LEN(TRIM(W45))=0</formula>
    </cfRule>
    <cfRule type="expression" dxfId="26" priority="21">
      <formula>$W$45&lt;&gt;""</formula>
    </cfRule>
    <cfRule type="expression" dxfId="25" priority="22">
      <formula>$W$45&lt;&gt;""</formula>
    </cfRule>
    <cfRule type="expression" dxfId="24" priority="23">
      <formula>IF($G$45&lt;&gt;"",IF($G$45="新規(以前の発行無し)",FALSE,IF($G$45="前回と同じ番号(更新発行)",FALSE,TRUE)),TRUE)</formula>
    </cfRule>
  </conditionalFormatting>
  <conditionalFormatting sqref="Y34 K36 Y36 R36">
    <cfRule type="expression" dxfId="23" priority="50">
      <formula>$K$34&lt;&gt;""</formula>
    </cfRule>
  </conditionalFormatting>
  <conditionalFormatting sqref="Y34:AC34 K36:AC36">
    <cfRule type="notContainsBlanks" dxfId="22" priority="35">
      <formula>LEN(TRIM(K34))&gt;0</formula>
    </cfRule>
  </conditionalFormatting>
  <conditionalFormatting sqref="B20:K20">
    <cfRule type="expression" dxfId="21" priority="11">
      <formula>#REF!="職員証再発行（更新）申請書（常勤職員）"</formula>
    </cfRule>
  </conditionalFormatting>
  <conditionalFormatting sqref="M32:T32">
    <cfRule type="expression" dxfId="20" priority="10">
      <formula>$AR$32&gt;18</formula>
    </cfRule>
  </conditionalFormatting>
  <conditionalFormatting sqref="W32:AC32">
    <cfRule type="expression" dxfId="19" priority="9">
      <formula>$AR$32&gt;18</formula>
    </cfRule>
  </conditionalFormatting>
  <conditionalFormatting sqref="M27:T28">
    <cfRule type="containsBlanks" dxfId="18" priority="8">
      <formula>LEN(TRIM(M27))=0</formula>
    </cfRule>
  </conditionalFormatting>
  <conditionalFormatting sqref="Z29:AC29">
    <cfRule type="containsText" dxfId="17" priority="6" operator="containsText" text="ﾌﾟﾙﾀﾞｳﾝ選択">
      <formula>NOT(ISERROR(SEARCH("ﾌﾟﾙﾀﾞｳﾝ選択",Z29)))</formula>
    </cfRule>
  </conditionalFormatting>
  <conditionalFormatting sqref="T6:AC7 T8:AA8 T10:AC11">
    <cfRule type="containsBlanks" dxfId="16" priority="2">
      <formula>LEN(TRIM(T6))=0</formula>
    </cfRule>
  </conditionalFormatting>
  <conditionalFormatting sqref="K47:AC47">
    <cfRule type="containsText" dxfId="15" priority="1" operator="containsText" text="事由をﾌﾟﾙﾀﾞｳﾝ選択">
      <formula>NOT(ISERROR(SEARCH("事由をﾌﾟﾙﾀﾞｳﾝ選択",K47)))</formula>
    </cfRule>
  </conditionalFormatting>
  <dataValidations count="17">
    <dataValidation type="list" allowBlank="1" showInputMessage="1" sqref="Z29:AC29" xr:uid="{00000000-0002-0000-0000-000000000000}">
      <formula1>"性別ﾌﾟﾙﾀﾞｳﾝ選択,男,女, ,"</formula1>
    </dataValidation>
    <dataValidation type="list" allowBlank="1" showInputMessage="1" sqref="X19:AC19" xr:uid="{00000000-0002-0000-0000-000001000000}">
      <formula1>"大岡山,すずかけ台,(田町)※"</formula1>
    </dataValidation>
    <dataValidation type="list" allowBlank="1" showInputMessage="1" showErrorMessage="1" sqref="G45:L45" xr:uid="{00000000-0002-0000-0000-000004000000}">
      <formula1>"前回と同じ番号(更新発行),新規(以前の発行無し),学生証,職員証,アクセスカード"</formula1>
    </dataValidation>
    <dataValidation allowBlank="1" showInputMessage="1" showErrorMessage="1" prompt="yyyy/mm/dd" sqref="M27:T28 U5" xr:uid="{20093886-0DDA-432C-95CA-1D58FC15FE5B}"/>
    <dataValidation allowBlank="1" showInputMessage="1" showErrorMessage="1" prompt="例）東京科学大学　事務職員" sqref="K20:AC20" xr:uid="{81796288-A683-491E-9556-F17CE4D57A15}"/>
    <dataValidation allowBlank="1" showInputMessage="1" showErrorMessage="1" prompt="例）人事部人材育成課" sqref="K22:AC22" xr:uid="{500675B1-F620-426E-B185-EA063C862F31}"/>
    <dataValidation allowBlank="1" showInputMessage="1" showErrorMessage="1" prompt="例）人事管理グループ" sqref="K24:AC24" xr:uid="{47E7B214-C854-4BAF-996F-C31150A72EA6}"/>
    <dataValidation allowBlank="1" showInputMessage="1" showErrorMessage="1" prompt="例）科学大" sqref="M30:T30" xr:uid="{8CC15858-C32E-4FD4-AB6E-4843F0DB7736}"/>
    <dataValidation allowBlank="1" showInputMessage="1" showErrorMessage="1" prompt="例）太郎" sqref="W30:AC30" xr:uid="{4DBF7BAC-0D41-43BA-AE55-E4368E25FE39}"/>
    <dataValidation allowBlank="1" showInputMessage="1" showErrorMessage="1" prompt="例）カガクダイ" sqref="M31:T31" xr:uid="{0C65AC01-6FA3-4FA2-9EB1-E0D099B25B0E}"/>
    <dataValidation allowBlank="1" showInputMessage="1" showErrorMessage="1" prompt="例）タロウ" sqref="W31:AC31" xr:uid="{B228DA27-8401-4F6C-8F4A-8F3447C00C21}"/>
    <dataValidation allowBlank="1" showInputMessage="1" showErrorMessage="1" prompt="例）KAGAKUDAI" sqref="M32:T32" xr:uid="{A1FE43E6-0D5B-478A-88FA-C0CB8357EA9B}"/>
    <dataValidation allowBlank="1" showInputMessage="1" showErrorMessage="1" prompt="例）TARO" sqref="W32:AC32" xr:uid="{E3DC1B3A-292D-4CF9-A35D-7F6EE9D06B04}"/>
    <dataValidation allowBlank="1" showInputMessage="1" showErrorMessage="1" prompt="申請時点で連絡可能なアドレスをご入力ください" sqref="N25:W25" xr:uid="{08B80CF0-6664-4779-B857-21F8DBDF085E}"/>
    <dataValidation allowBlank="1" showInputMessage="1" showErrorMessage="1" prompt="例）理工学系のキャンパスに勤務するため_x000a_例）会計システムを業務上使用するため" sqref="K26:AC26" xr:uid="{B9514E29-8E99-4221-8E7E-4B504DD544E1}"/>
    <dataValidation type="list" allowBlank="1" showInputMessage="1" showErrorMessage="1" sqref="K47:AC47" xr:uid="{51CC72D3-ACC0-4EFA-BBA2-E57B4793F705}">
      <formula1>"事由をﾌﾟﾙﾀﾞｳﾝ選択,紛失,破損,従事期間延長,その他"</formula1>
    </dataValidation>
    <dataValidation allowBlank="1" showInputMessage="1" showErrorMessage="1" prompt="生年月日 yyyy/mm/dd" sqref="M29:Y29" xr:uid="{871BFE5C-723D-40AF-AC0D-E2D2C6F08641}"/>
  </dataValidations>
  <pageMargins left="0.70866141732283472" right="0.70866141732283472" top="0.74803149606299213" bottom="0.74803149606299213" header="0.31496062992125984" footer="0.31496062992125984"/>
  <pageSetup paperSize="9" scale="85" fitToWidth="0" orientation="portrait" r:id="rId1"/>
  <rowBreaks count="1" manualBreakCount="1">
    <brk id="51" max="29" man="1"/>
  </rowBreaks>
  <colBreaks count="1" manualBreakCount="1">
    <brk id="4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1282C5-8F9A-4B9F-AC7B-ACB91F0B7D7C}">
          <x14:formula1>
            <xm:f>事務使用!$A$12:$A$26</xm:f>
          </x14:formula1>
          <xm:sqref>K23:AC23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C26"/>
  <sheetViews>
    <sheetView zoomScale="115" zoomScaleNormal="115" workbookViewId="0">
      <selection activeCell="T2" sqref="T2"/>
    </sheetView>
  </sheetViews>
  <sheetFormatPr defaultColWidth="12" defaultRowHeight="15" customHeight="1"/>
  <cols>
    <col min="1" max="2" width="12" style="18"/>
    <col min="3" max="3" width="10.75" style="18" bestFit="1" customWidth="1"/>
    <col min="4" max="4" width="5.125" style="19" customWidth="1"/>
    <col min="5" max="5" width="16.5" style="19" customWidth="1"/>
    <col min="6" max="6" width="15.5" style="19" bestFit="1" customWidth="1"/>
    <col min="7" max="7" width="15.625" style="18" customWidth="1"/>
    <col min="8" max="8" width="11.125" style="20" customWidth="1"/>
    <col min="9" max="9" width="11.625" style="20" customWidth="1"/>
    <col min="10" max="10" width="12" style="21" customWidth="1"/>
    <col min="11" max="11" width="9.375" style="20" customWidth="1"/>
    <col min="12" max="12" width="10.25" style="22" customWidth="1"/>
    <col min="13" max="13" width="10.875" style="22" customWidth="1"/>
    <col min="14" max="14" width="8.5" style="22" customWidth="1"/>
    <col min="15" max="16" width="10.75" style="18" customWidth="1"/>
    <col min="17" max="17" width="10.625" style="20" customWidth="1"/>
    <col min="18" max="18" width="16" style="19" customWidth="1"/>
    <col min="19" max="19" width="21.25" style="19" customWidth="1"/>
    <col min="20" max="20" width="9.625" style="20" customWidth="1"/>
    <col min="21" max="21" width="18.75" style="23" customWidth="1"/>
    <col min="22" max="22" width="27.625" style="23" customWidth="1"/>
    <col min="23" max="23" width="4.875" style="17" customWidth="1"/>
    <col min="24" max="24" width="13" style="18" bestFit="1" customWidth="1"/>
    <col min="25" max="256" width="12" style="18"/>
    <col min="257" max="257" width="10.75" style="18" bestFit="1" customWidth="1"/>
    <col min="258" max="258" width="5.125" style="18" customWidth="1"/>
    <col min="259" max="259" width="16.5" style="18" customWidth="1"/>
    <col min="260" max="260" width="15.5" style="18" bestFit="1" customWidth="1"/>
    <col min="261" max="261" width="15.625" style="18" customWidth="1"/>
    <col min="262" max="262" width="11.125" style="18" customWidth="1"/>
    <col min="263" max="263" width="11.625" style="18" customWidth="1"/>
    <col min="264" max="264" width="12.75" style="18" customWidth="1"/>
    <col min="265" max="265" width="3" style="18" customWidth="1"/>
    <col min="266" max="266" width="4.625" style="18" customWidth="1"/>
    <col min="267" max="267" width="8.5" style="18" customWidth="1"/>
    <col min="268" max="269" width="10.75" style="18" customWidth="1"/>
    <col min="270" max="270" width="10.625" style="18" customWidth="1"/>
    <col min="271" max="271" width="16" style="18" customWidth="1"/>
    <col min="272" max="272" width="33" style="18" bestFit="1" customWidth="1"/>
    <col min="273" max="273" width="9.625" style="18" customWidth="1"/>
    <col min="274" max="274" width="18.75" style="18" customWidth="1"/>
    <col min="275" max="275" width="27.625" style="18" customWidth="1"/>
    <col min="276" max="276" width="4.875" style="18" customWidth="1"/>
    <col min="277" max="277" width="13" style="18" bestFit="1" customWidth="1"/>
    <col min="278" max="512" width="12" style="18"/>
    <col min="513" max="513" width="10.75" style="18" bestFit="1" customWidth="1"/>
    <col min="514" max="514" width="5.125" style="18" customWidth="1"/>
    <col min="515" max="515" width="16.5" style="18" customWidth="1"/>
    <col min="516" max="516" width="15.5" style="18" bestFit="1" customWidth="1"/>
    <col min="517" max="517" width="15.625" style="18" customWidth="1"/>
    <col min="518" max="518" width="11.125" style="18" customWidth="1"/>
    <col min="519" max="519" width="11.625" style="18" customWidth="1"/>
    <col min="520" max="520" width="12.75" style="18" customWidth="1"/>
    <col min="521" max="521" width="3" style="18" customWidth="1"/>
    <col min="522" max="522" width="4.625" style="18" customWidth="1"/>
    <col min="523" max="523" width="8.5" style="18" customWidth="1"/>
    <col min="524" max="525" width="10.75" style="18" customWidth="1"/>
    <col min="526" max="526" width="10.625" style="18" customWidth="1"/>
    <col min="527" max="527" width="16" style="18" customWidth="1"/>
    <col min="528" max="528" width="33" style="18" bestFit="1" customWidth="1"/>
    <col min="529" max="529" width="9.625" style="18" customWidth="1"/>
    <col min="530" max="530" width="18.75" style="18" customWidth="1"/>
    <col min="531" max="531" width="27.625" style="18" customWidth="1"/>
    <col min="532" max="532" width="4.875" style="18" customWidth="1"/>
    <col min="533" max="533" width="13" style="18" bestFit="1" customWidth="1"/>
    <col min="534" max="768" width="12" style="18"/>
    <col min="769" max="769" width="10.75" style="18" bestFit="1" customWidth="1"/>
    <col min="770" max="770" width="5.125" style="18" customWidth="1"/>
    <col min="771" max="771" width="16.5" style="18" customWidth="1"/>
    <col min="772" max="772" width="15.5" style="18" bestFit="1" customWidth="1"/>
    <col min="773" max="773" width="15.625" style="18" customWidth="1"/>
    <col min="774" max="774" width="11.125" style="18" customWidth="1"/>
    <col min="775" max="775" width="11.625" style="18" customWidth="1"/>
    <col min="776" max="776" width="12.75" style="18" customWidth="1"/>
    <col min="777" max="777" width="3" style="18" customWidth="1"/>
    <col min="778" max="778" width="4.625" style="18" customWidth="1"/>
    <col min="779" max="779" width="8.5" style="18" customWidth="1"/>
    <col min="780" max="781" width="10.75" style="18" customWidth="1"/>
    <col min="782" max="782" width="10.625" style="18" customWidth="1"/>
    <col min="783" max="783" width="16" style="18" customWidth="1"/>
    <col min="784" max="784" width="33" style="18" bestFit="1" customWidth="1"/>
    <col min="785" max="785" width="9.625" style="18" customWidth="1"/>
    <col min="786" max="786" width="18.75" style="18" customWidth="1"/>
    <col min="787" max="787" width="27.625" style="18" customWidth="1"/>
    <col min="788" max="788" width="4.875" style="18" customWidth="1"/>
    <col min="789" max="789" width="13" style="18" bestFit="1" customWidth="1"/>
    <col min="790" max="1024" width="12" style="18"/>
    <col min="1025" max="1025" width="10.75" style="18" bestFit="1" customWidth="1"/>
    <col min="1026" max="1026" width="5.125" style="18" customWidth="1"/>
    <col min="1027" max="1027" width="16.5" style="18" customWidth="1"/>
    <col min="1028" max="1028" width="15.5" style="18" bestFit="1" customWidth="1"/>
    <col min="1029" max="1029" width="15.625" style="18" customWidth="1"/>
    <col min="1030" max="1030" width="11.125" style="18" customWidth="1"/>
    <col min="1031" max="1031" width="11.625" style="18" customWidth="1"/>
    <col min="1032" max="1032" width="12.75" style="18" customWidth="1"/>
    <col min="1033" max="1033" width="3" style="18" customWidth="1"/>
    <col min="1034" max="1034" width="4.625" style="18" customWidth="1"/>
    <col min="1035" max="1035" width="8.5" style="18" customWidth="1"/>
    <col min="1036" max="1037" width="10.75" style="18" customWidth="1"/>
    <col min="1038" max="1038" width="10.625" style="18" customWidth="1"/>
    <col min="1039" max="1039" width="16" style="18" customWidth="1"/>
    <col min="1040" max="1040" width="33" style="18" bestFit="1" customWidth="1"/>
    <col min="1041" max="1041" width="9.625" style="18" customWidth="1"/>
    <col min="1042" max="1042" width="18.75" style="18" customWidth="1"/>
    <col min="1043" max="1043" width="27.625" style="18" customWidth="1"/>
    <col min="1044" max="1044" width="4.875" style="18" customWidth="1"/>
    <col min="1045" max="1045" width="13" style="18" bestFit="1" customWidth="1"/>
    <col min="1046" max="1280" width="12" style="18"/>
    <col min="1281" max="1281" width="10.75" style="18" bestFit="1" customWidth="1"/>
    <col min="1282" max="1282" width="5.125" style="18" customWidth="1"/>
    <col min="1283" max="1283" width="16.5" style="18" customWidth="1"/>
    <col min="1284" max="1284" width="15.5" style="18" bestFit="1" customWidth="1"/>
    <col min="1285" max="1285" width="15.625" style="18" customWidth="1"/>
    <col min="1286" max="1286" width="11.125" style="18" customWidth="1"/>
    <col min="1287" max="1287" width="11.625" style="18" customWidth="1"/>
    <col min="1288" max="1288" width="12.75" style="18" customWidth="1"/>
    <col min="1289" max="1289" width="3" style="18" customWidth="1"/>
    <col min="1290" max="1290" width="4.625" style="18" customWidth="1"/>
    <col min="1291" max="1291" width="8.5" style="18" customWidth="1"/>
    <col min="1292" max="1293" width="10.75" style="18" customWidth="1"/>
    <col min="1294" max="1294" width="10.625" style="18" customWidth="1"/>
    <col min="1295" max="1295" width="16" style="18" customWidth="1"/>
    <col min="1296" max="1296" width="33" style="18" bestFit="1" customWidth="1"/>
    <col min="1297" max="1297" width="9.625" style="18" customWidth="1"/>
    <col min="1298" max="1298" width="18.75" style="18" customWidth="1"/>
    <col min="1299" max="1299" width="27.625" style="18" customWidth="1"/>
    <col min="1300" max="1300" width="4.875" style="18" customWidth="1"/>
    <col min="1301" max="1301" width="13" style="18" bestFit="1" customWidth="1"/>
    <col min="1302" max="1536" width="12" style="18"/>
    <col min="1537" max="1537" width="10.75" style="18" bestFit="1" customWidth="1"/>
    <col min="1538" max="1538" width="5.125" style="18" customWidth="1"/>
    <col min="1539" max="1539" width="16.5" style="18" customWidth="1"/>
    <col min="1540" max="1540" width="15.5" style="18" bestFit="1" customWidth="1"/>
    <col min="1541" max="1541" width="15.625" style="18" customWidth="1"/>
    <col min="1542" max="1542" width="11.125" style="18" customWidth="1"/>
    <col min="1543" max="1543" width="11.625" style="18" customWidth="1"/>
    <col min="1544" max="1544" width="12.75" style="18" customWidth="1"/>
    <col min="1545" max="1545" width="3" style="18" customWidth="1"/>
    <col min="1546" max="1546" width="4.625" style="18" customWidth="1"/>
    <col min="1547" max="1547" width="8.5" style="18" customWidth="1"/>
    <col min="1548" max="1549" width="10.75" style="18" customWidth="1"/>
    <col min="1550" max="1550" width="10.625" style="18" customWidth="1"/>
    <col min="1551" max="1551" width="16" style="18" customWidth="1"/>
    <col min="1552" max="1552" width="33" style="18" bestFit="1" customWidth="1"/>
    <col min="1553" max="1553" width="9.625" style="18" customWidth="1"/>
    <col min="1554" max="1554" width="18.75" style="18" customWidth="1"/>
    <col min="1555" max="1555" width="27.625" style="18" customWidth="1"/>
    <col min="1556" max="1556" width="4.875" style="18" customWidth="1"/>
    <col min="1557" max="1557" width="13" style="18" bestFit="1" customWidth="1"/>
    <col min="1558" max="1792" width="12" style="18"/>
    <col min="1793" max="1793" width="10.75" style="18" bestFit="1" customWidth="1"/>
    <col min="1794" max="1794" width="5.125" style="18" customWidth="1"/>
    <col min="1795" max="1795" width="16.5" style="18" customWidth="1"/>
    <col min="1796" max="1796" width="15.5" style="18" bestFit="1" customWidth="1"/>
    <col min="1797" max="1797" width="15.625" style="18" customWidth="1"/>
    <col min="1798" max="1798" width="11.125" style="18" customWidth="1"/>
    <col min="1799" max="1799" width="11.625" style="18" customWidth="1"/>
    <col min="1800" max="1800" width="12.75" style="18" customWidth="1"/>
    <col min="1801" max="1801" width="3" style="18" customWidth="1"/>
    <col min="1802" max="1802" width="4.625" style="18" customWidth="1"/>
    <col min="1803" max="1803" width="8.5" style="18" customWidth="1"/>
    <col min="1804" max="1805" width="10.75" style="18" customWidth="1"/>
    <col min="1806" max="1806" width="10.625" style="18" customWidth="1"/>
    <col min="1807" max="1807" width="16" style="18" customWidth="1"/>
    <col min="1808" max="1808" width="33" style="18" bestFit="1" customWidth="1"/>
    <col min="1809" max="1809" width="9.625" style="18" customWidth="1"/>
    <col min="1810" max="1810" width="18.75" style="18" customWidth="1"/>
    <col min="1811" max="1811" width="27.625" style="18" customWidth="1"/>
    <col min="1812" max="1812" width="4.875" style="18" customWidth="1"/>
    <col min="1813" max="1813" width="13" style="18" bestFit="1" customWidth="1"/>
    <col min="1814" max="2048" width="12" style="18"/>
    <col min="2049" max="2049" width="10.75" style="18" bestFit="1" customWidth="1"/>
    <col min="2050" max="2050" width="5.125" style="18" customWidth="1"/>
    <col min="2051" max="2051" width="16.5" style="18" customWidth="1"/>
    <col min="2052" max="2052" width="15.5" style="18" bestFit="1" customWidth="1"/>
    <col min="2053" max="2053" width="15.625" style="18" customWidth="1"/>
    <col min="2054" max="2054" width="11.125" style="18" customWidth="1"/>
    <col min="2055" max="2055" width="11.625" style="18" customWidth="1"/>
    <col min="2056" max="2056" width="12.75" style="18" customWidth="1"/>
    <col min="2057" max="2057" width="3" style="18" customWidth="1"/>
    <col min="2058" max="2058" width="4.625" style="18" customWidth="1"/>
    <col min="2059" max="2059" width="8.5" style="18" customWidth="1"/>
    <col min="2060" max="2061" width="10.75" style="18" customWidth="1"/>
    <col min="2062" max="2062" width="10.625" style="18" customWidth="1"/>
    <col min="2063" max="2063" width="16" style="18" customWidth="1"/>
    <col min="2064" max="2064" width="33" style="18" bestFit="1" customWidth="1"/>
    <col min="2065" max="2065" width="9.625" style="18" customWidth="1"/>
    <col min="2066" max="2066" width="18.75" style="18" customWidth="1"/>
    <col min="2067" max="2067" width="27.625" style="18" customWidth="1"/>
    <col min="2068" max="2068" width="4.875" style="18" customWidth="1"/>
    <col min="2069" max="2069" width="13" style="18" bestFit="1" customWidth="1"/>
    <col min="2070" max="2304" width="12" style="18"/>
    <col min="2305" max="2305" width="10.75" style="18" bestFit="1" customWidth="1"/>
    <col min="2306" max="2306" width="5.125" style="18" customWidth="1"/>
    <col min="2307" max="2307" width="16.5" style="18" customWidth="1"/>
    <col min="2308" max="2308" width="15.5" style="18" bestFit="1" customWidth="1"/>
    <col min="2309" max="2309" width="15.625" style="18" customWidth="1"/>
    <col min="2310" max="2310" width="11.125" style="18" customWidth="1"/>
    <col min="2311" max="2311" width="11.625" style="18" customWidth="1"/>
    <col min="2312" max="2312" width="12.75" style="18" customWidth="1"/>
    <col min="2313" max="2313" width="3" style="18" customWidth="1"/>
    <col min="2314" max="2314" width="4.625" style="18" customWidth="1"/>
    <col min="2315" max="2315" width="8.5" style="18" customWidth="1"/>
    <col min="2316" max="2317" width="10.75" style="18" customWidth="1"/>
    <col min="2318" max="2318" width="10.625" style="18" customWidth="1"/>
    <col min="2319" max="2319" width="16" style="18" customWidth="1"/>
    <col min="2320" max="2320" width="33" style="18" bestFit="1" customWidth="1"/>
    <col min="2321" max="2321" width="9.625" style="18" customWidth="1"/>
    <col min="2322" max="2322" width="18.75" style="18" customWidth="1"/>
    <col min="2323" max="2323" width="27.625" style="18" customWidth="1"/>
    <col min="2324" max="2324" width="4.875" style="18" customWidth="1"/>
    <col min="2325" max="2325" width="13" style="18" bestFit="1" customWidth="1"/>
    <col min="2326" max="2560" width="12" style="18"/>
    <col min="2561" max="2561" width="10.75" style="18" bestFit="1" customWidth="1"/>
    <col min="2562" max="2562" width="5.125" style="18" customWidth="1"/>
    <col min="2563" max="2563" width="16.5" style="18" customWidth="1"/>
    <col min="2564" max="2564" width="15.5" style="18" bestFit="1" customWidth="1"/>
    <col min="2565" max="2565" width="15.625" style="18" customWidth="1"/>
    <col min="2566" max="2566" width="11.125" style="18" customWidth="1"/>
    <col min="2567" max="2567" width="11.625" style="18" customWidth="1"/>
    <col min="2568" max="2568" width="12.75" style="18" customWidth="1"/>
    <col min="2569" max="2569" width="3" style="18" customWidth="1"/>
    <col min="2570" max="2570" width="4.625" style="18" customWidth="1"/>
    <col min="2571" max="2571" width="8.5" style="18" customWidth="1"/>
    <col min="2572" max="2573" width="10.75" style="18" customWidth="1"/>
    <col min="2574" max="2574" width="10.625" style="18" customWidth="1"/>
    <col min="2575" max="2575" width="16" style="18" customWidth="1"/>
    <col min="2576" max="2576" width="33" style="18" bestFit="1" customWidth="1"/>
    <col min="2577" max="2577" width="9.625" style="18" customWidth="1"/>
    <col min="2578" max="2578" width="18.75" style="18" customWidth="1"/>
    <col min="2579" max="2579" width="27.625" style="18" customWidth="1"/>
    <col min="2580" max="2580" width="4.875" style="18" customWidth="1"/>
    <col min="2581" max="2581" width="13" style="18" bestFit="1" customWidth="1"/>
    <col min="2582" max="2816" width="12" style="18"/>
    <col min="2817" max="2817" width="10.75" style="18" bestFit="1" customWidth="1"/>
    <col min="2818" max="2818" width="5.125" style="18" customWidth="1"/>
    <col min="2819" max="2819" width="16.5" style="18" customWidth="1"/>
    <col min="2820" max="2820" width="15.5" style="18" bestFit="1" customWidth="1"/>
    <col min="2821" max="2821" width="15.625" style="18" customWidth="1"/>
    <col min="2822" max="2822" width="11.125" style="18" customWidth="1"/>
    <col min="2823" max="2823" width="11.625" style="18" customWidth="1"/>
    <col min="2824" max="2824" width="12.75" style="18" customWidth="1"/>
    <col min="2825" max="2825" width="3" style="18" customWidth="1"/>
    <col min="2826" max="2826" width="4.625" style="18" customWidth="1"/>
    <col min="2827" max="2827" width="8.5" style="18" customWidth="1"/>
    <col min="2828" max="2829" width="10.75" style="18" customWidth="1"/>
    <col min="2830" max="2830" width="10.625" style="18" customWidth="1"/>
    <col min="2831" max="2831" width="16" style="18" customWidth="1"/>
    <col min="2832" max="2832" width="33" style="18" bestFit="1" customWidth="1"/>
    <col min="2833" max="2833" width="9.625" style="18" customWidth="1"/>
    <col min="2834" max="2834" width="18.75" style="18" customWidth="1"/>
    <col min="2835" max="2835" width="27.625" style="18" customWidth="1"/>
    <col min="2836" max="2836" width="4.875" style="18" customWidth="1"/>
    <col min="2837" max="2837" width="13" style="18" bestFit="1" customWidth="1"/>
    <col min="2838" max="3072" width="12" style="18"/>
    <col min="3073" max="3073" width="10.75" style="18" bestFit="1" customWidth="1"/>
    <col min="3074" max="3074" width="5.125" style="18" customWidth="1"/>
    <col min="3075" max="3075" width="16.5" style="18" customWidth="1"/>
    <col min="3076" max="3076" width="15.5" style="18" bestFit="1" customWidth="1"/>
    <col min="3077" max="3077" width="15.625" style="18" customWidth="1"/>
    <col min="3078" max="3078" width="11.125" style="18" customWidth="1"/>
    <col min="3079" max="3079" width="11.625" style="18" customWidth="1"/>
    <col min="3080" max="3080" width="12.75" style="18" customWidth="1"/>
    <col min="3081" max="3081" width="3" style="18" customWidth="1"/>
    <col min="3082" max="3082" width="4.625" style="18" customWidth="1"/>
    <col min="3083" max="3083" width="8.5" style="18" customWidth="1"/>
    <col min="3084" max="3085" width="10.75" style="18" customWidth="1"/>
    <col min="3086" max="3086" width="10.625" style="18" customWidth="1"/>
    <col min="3087" max="3087" width="16" style="18" customWidth="1"/>
    <col min="3088" max="3088" width="33" style="18" bestFit="1" customWidth="1"/>
    <col min="3089" max="3089" width="9.625" style="18" customWidth="1"/>
    <col min="3090" max="3090" width="18.75" style="18" customWidth="1"/>
    <col min="3091" max="3091" width="27.625" style="18" customWidth="1"/>
    <col min="3092" max="3092" width="4.875" style="18" customWidth="1"/>
    <col min="3093" max="3093" width="13" style="18" bestFit="1" customWidth="1"/>
    <col min="3094" max="3328" width="12" style="18"/>
    <col min="3329" max="3329" width="10.75" style="18" bestFit="1" customWidth="1"/>
    <col min="3330" max="3330" width="5.125" style="18" customWidth="1"/>
    <col min="3331" max="3331" width="16.5" style="18" customWidth="1"/>
    <col min="3332" max="3332" width="15.5" style="18" bestFit="1" customWidth="1"/>
    <col min="3333" max="3333" width="15.625" style="18" customWidth="1"/>
    <col min="3334" max="3334" width="11.125" style="18" customWidth="1"/>
    <col min="3335" max="3335" width="11.625" style="18" customWidth="1"/>
    <col min="3336" max="3336" width="12.75" style="18" customWidth="1"/>
    <col min="3337" max="3337" width="3" style="18" customWidth="1"/>
    <col min="3338" max="3338" width="4.625" style="18" customWidth="1"/>
    <col min="3339" max="3339" width="8.5" style="18" customWidth="1"/>
    <col min="3340" max="3341" width="10.75" style="18" customWidth="1"/>
    <col min="3342" max="3342" width="10.625" style="18" customWidth="1"/>
    <col min="3343" max="3343" width="16" style="18" customWidth="1"/>
    <col min="3344" max="3344" width="33" style="18" bestFit="1" customWidth="1"/>
    <col min="3345" max="3345" width="9.625" style="18" customWidth="1"/>
    <col min="3346" max="3346" width="18.75" style="18" customWidth="1"/>
    <col min="3347" max="3347" width="27.625" style="18" customWidth="1"/>
    <col min="3348" max="3348" width="4.875" style="18" customWidth="1"/>
    <col min="3349" max="3349" width="13" style="18" bestFit="1" customWidth="1"/>
    <col min="3350" max="3584" width="12" style="18"/>
    <col min="3585" max="3585" width="10.75" style="18" bestFit="1" customWidth="1"/>
    <col min="3586" max="3586" width="5.125" style="18" customWidth="1"/>
    <col min="3587" max="3587" width="16.5" style="18" customWidth="1"/>
    <col min="3588" max="3588" width="15.5" style="18" bestFit="1" customWidth="1"/>
    <col min="3589" max="3589" width="15.625" style="18" customWidth="1"/>
    <col min="3590" max="3590" width="11.125" style="18" customWidth="1"/>
    <col min="3591" max="3591" width="11.625" style="18" customWidth="1"/>
    <col min="3592" max="3592" width="12.75" style="18" customWidth="1"/>
    <col min="3593" max="3593" width="3" style="18" customWidth="1"/>
    <col min="3594" max="3594" width="4.625" style="18" customWidth="1"/>
    <col min="3595" max="3595" width="8.5" style="18" customWidth="1"/>
    <col min="3596" max="3597" width="10.75" style="18" customWidth="1"/>
    <col min="3598" max="3598" width="10.625" style="18" customWidth="1"/>
    <col min="3599" max="3599" width="16" style="18" customWidth="1"/>
    <col min="3600" max="3600" width="33" style="18" bestFit="1" customWidth="1"/>
    <col min="3601" max="3601" width="9.625" style="18" customWidth="1"/>
    <col min="3602" max="3602" width="18.75" style="18" customWidth="1"/>
    <col min="3603" max="3603" width="27.625" style="18" customWidth="1"/>
    <col min="3604" max="3604" width="4.875" style="18" customWidth="1"/>
    <col min="3605" max="3605" width="13" style="18" bestFit="1" customWidth="1"/>
    <col min="3606" max="3840" width="12" style="18"/>
    <col min="3841" max="3841" width="10.75" style="18" bestFit="1" customWidth="1"/>
    <col min="3842" max="3842" width="5.125" style="18" customWidth="1"/>
    <col min="3843" max="3843" width="16.5" style="18" customWidth="1"/>
    <col min="3844" max="3844" width="15.5" style="18" bestFit="1" customWidth="1"/>
    <col min="3845" max="3845" width="15.625" style="18" customWidth="1"/>
    <col min="3846" max="3846" width="11.125" style="18" customWidth="1"/>
    <col min="3847" max="3847" width="11.625" style="18" customWidth="1"/>
    <col min="3848" max="3848" width="12.75" style="18" customWidth="1"/>
    <col min="3849" max="3849" width="3" style="18" customWidth="1"/>
    <col min="3850" max="3850" width="4.625" style="18" customWidth="1"/>
    <col min="3851" max="3851" width="8.5" style="18" customWidth="1"/>
    <col min="3852" max="3853" width="10.75" style="18" customWidth="1"/>
    <col min="3854" max="3854" width="10.625" style="18" customWidth="1"/>
    <col min="3855" max="3855" width="16" style="18" customWidth="1"/>
    <col min="3856" max="3856" width="33" style="18" bestFit="1" customWidth="1"/>
    <col min="3857" max="3857" width="9.625" style="18" customWidth="1"/>
    <col min="3858" max="3858" width="18.75" style="18" customWidth="1"/>
    <col min="3859" max="3859" width="27.625" style="18" customWidth="1"/>
    <col min="3860" max="3860" width="4.875" style="18" customWidth="1"/>
    <col min="3861" max="3861" width="13" style="18" bestFit="1" customWidth="1"/>
    <col min="3862" max="4096" width="12" style="18"/>
    <col min="4097" max="4097" width="10.75" style="18" bestFit="1" customWidth="1"/>
    <col min="4098" max="4098" width="5.125" style="18" customWidth="1"/>
    <col min="4099" max="4099" width="16.5" style="18" customWidth="1"/>
    <col min="4100" max="4100" width="15.5" style="18" bestFit="1" customWidth="1"/>
    <col min="4101" max="4101" width="15.625" style="18" customWidth="1"/>
    <col min="4102" max="4102" width="11.125" style="18" customWidth="1"/>
    <col min="4103" max="4103" width="11.625" style="18" customWidth="1"/>
    <col min="4104" max="4104" width="12.75" style="18" customWidth="1"/>
    <col min="4105" max="4105" width="3" style="18" customWidth="1"/>
    <col min="4106" max="4106" width="4.625" style="18" customWidth="1"/>
    <col min="4107" max="4107" width="8.5" style="18" customWidth="1"/>
    <col min="4108" max="4109" width="10.75" style="18" customWidth="1"/>
    <col min="4110" max="4110" width="10.625" style="18" customWidth="1"/>
    <col min="4111" max="4111" width="16" style="18" customWidth="1"/>
    <col min="4112" max="4112" width="33" style="18" bestFit="1" customWidth="1"/>
    <col min="4113" max="4113" width="9.625" style="18" customWidth="1"/>
    <col min="4114" max="4114" width="18.75" style="18" customWidth="1"/>
    <col min="4115" max="4115" width="27.625" style="18" customWidth="1"/>
    <col min="4116" max="4116" width="4.875" style="18" customWidth="1"/>
    <col min="4117" max="4117" width="13" style="18" bestFit="1" customWidth="1"/>
    <col min="4118" max="4352" width="12" style="18"/>
    <col min="4353" max="4353" width="10.75" style="18" bestFit="1" customWidth="1"/>
    <col min="4354" max="4354" width="5.125" style="18" customWidth="1"/>
    <col min="4355" max="4355" width="16.5" style="18" customWidth="1"/>
    <col min="4356" max="4356" width="15.5" style="18" bestFit="1" customWidth="1"/>
    <col min="4357" max="4357" width="15.625" style="18" customWidth="1"/>
    <col min="4358" max="4358" width="11.125" style="18" customWidth="1"/>
    <col min="4359" max="4359" width="11.625" style="18" customWidth="1"/>
    <col min="4360" max="4360" width="12.75" style="18" customWidth="1"/>
    <col min="4361" max="4361" width="3" style="18" customWidth="1"/>
    <col min="4362" max="4362" width="4.625" style="18" customWidth="1"/>
    <col min="4363" max="4363" width="8.5" style="18" customWidth="1"/>
    <col min="4364" max="4365" width="10.75" style="18" customWidth="1"/>
    <col min="4366" max="4366" width="10.625" style="18" customWidth="1"/>
    <col min="4367" max="4367" width="16" style="18" customWidth="1"/>
    <col min="4368" max="4368" width="33" style="18" bestFit="1" customWidth="1"/>
    <col min="4369" max="4369" width="9.625" style="18" customWidth="1"/>
    <col min="4370" max="4370" width="18.75" style="18" customWidth="1"/>
    <col min="4371" max="4371" width="27.625" style="18" customWidth="1"/>
    <col min="4372" max="4372" width="4.875" style="18" customWidth="1"/>
    <col min="4373" max="4373" width="13" style="18" bestFit="1" customWidth="1"/>
    <col min="4374" max="4608" width="12" style="18"/>
    <col min="4609" max="4609" width="10.75" style="18" bestFit="1" customWidth="1"/>
    <col min="4610" max="4610" width="5.125" style="18" customWidth="1"/>
    <col min="4611" max="4611" width="16.5" style="18" customWidth="1"/>
    <col min="4612" max="4612" width="15.5" style="18" bestFit="1" customWidth="1"/>
    <col min="4613" max="4613" width="15.625" style="18" customWidth="1"/>
    <col min="4614" max="4614" width="11.125" style="18" customWidth="1"/>
    <col min="4615" max="4615" width="11.625" style="18" customWidth="1"/>
    <col min="4616" max="4616" width="12.75" style="18" customWidth="1"/>
    <col min="4617" max="4617" width="3" style="18" customWidth="1"/>
    <col min="4618" max="4618" width="4.625" style="18" customWidth="1"/>
    <col min="4619" max="4619" width="8.5" style="18" customWidth="1"/>
    <col min="4620" max="4621" width="10.75" style="18" customWidth="1"/>
    <col min="4622" max="4622" width="10.625" style="18" customWidth="1"/>
    <col min="4623" max="4623" width="16" style="18" customWidth="1"/>
    <col min="4624" max="4624" width="33" style="18" bestFit="1" customWidth="1"/>
    <col min="4625" max="4625" width="9.625" style="18" customWidth="1"/>
    <col min="4626" max="4626" width="18.75" style="18" customWidth="1"/>
    <col min="4627" max="4627" width="27.625" style="18" customWidth="1"/>
    <col min="4628" max="4628" width="4.875" style="18" customWidth="1"/>
    <col min="4629" max="4629" width="13" style="18" bestFit="1" customWidth="1"/>
    <col min="4630" max="4864" width="12" style="18"/>
    <col min="4865" max="4865" width="10.75" style="18" bestFit="1" customWidth="1"/>
    <col min="4866" max="4866" width="5.125" style="18" customWidth="1"/>
    <col min="4867" max="4867" width="16.5" style="18" customWidth="1"/>
    <col min="4868" max="4868" width="15.5" style="18" bestFit="1" customWidth="1"/>
    <col min="4869" max="4869" width="15.625" style="18" customWidth="1"/>
    <col min="4870" max="4870" width="11.125" style="18" customWidth="1"/>
    <col min="4871" max="4871" width="11.625" style="18" customWidth="1"/>
    <col min="4872" max="4872" width="12.75" style="18" customWidth="1"/>
    <col min="4873" max="4873" width="3" style="18" customWidth="1"/>
    <col min="4874" max="4874" width="4.625" style="18" customWidth="1"/>
    <col min="4875" max="4875" width="8.5" style="18" customWidth="1"/>
    <col min="4876" max="4877" width="10.75" style="18" customWidth="1"/>
    <col min="4878" max="4878" width="10.625" style="18" customWidth="1"/>
    <col min="4879" max="4879" width="16" style="18" customWidth="1"/>
    <col min="4880" max="4880" width="33" style="18" bestFit="1" customWidth="1"/>
    <col min="4881" max="4881" width="9.625" style="18" customWidth="1"/>
    <col min="4882" max="4882" width="18.75" style="18" customWidth="1"/>
    <col min="4883" max="4883" width="27.625" style="18" customWidth="1"/>
    <col min="4884" max="4884" width="4.875" style="18" customWidth="1"/>
    <col min="4885" max="4885" width="13" style="18" bestFit="1" customWidth="1"/>
    <col min="4886" max="5120" width="12" style="18"/>
    <col min="5121" max="5121" width="10.75" style="18" bestFit="1" customWidth="1"/>
    <col min="5122" max="5122" width="5.125" style="18" customWidth="1"/>
    <col min="5123" max="5123" width="16.5" style="18" customWidth="1"/>
    <col min="5124" max="5124" width="15.5" style="18" bestFit="1" customWidth="1"/>
    <col min="5125" max="5125" width="15.625" style="18" customWidth="1"/>
    <col min="5126" max="5126" width="11.125" style="18" customWidth="1"/>
    <col min="5127" max="5127" width="11.625" style="18" customWidth="1"/>
    <col min="5128" max="5128" width="12.75" style="18" customWidth="1"/>
    <col min="5129" max="5129" width="3" style="18" customWidth="1"/>
    <col min="5130" max="5130" width="4.625" style="18" customWidth="1"/>
    <col min="5131" max="5131" width="8.5" style="18" customWidth="1"/>
    <col min="5132" max="5133" width="10.75" style="18" customWidth="1"/>
    <col min="5134" max="5134" width="10.625" style="18" customWidth="1"/>
    <col min="5135" max="5135" width="16" style="18" customWidth="1"/>
    <col min="5136" max="5136" width="33" style="18" bestFit="1" customWidth="1"/>
    <col min="5137" max="5137" width="9.625" style="18" customWidth="1"/>
    <col min="5138" max="5138" width="18.75" style="18" customWidth="1"/>
    <col min="5139" max="5139" width="27.625" style="18" customWidth="1"/>
    <col min="5140" max="5140" width="4.875" style="18" customWidth="1"/>
    <col min="5141" max="5141" width="13" style="18" bestFit="1" customWidth="1"/>
    <col min="5142" max="5376" width="12" style="18"/>
    <col min="5377" max="5377" width="10.75" style="18" bestFit="1" customWidth="1"/>
    <col min="5378" max="5378" width="5.125" style="18" customWidth="1"/>
    <col min="5379" max="5379" width="16.5" style="18" customWidth="1"/>
    <col min="5380" max="5380" width="15.5" style="18" bestFit="1" customWidth="1"/>
    <col min="5381" max="5381" width="15.625" style="18" customWidth="1"/>
    <col min="5382" max="5382" width="11.125" style="18" customWidth="1"/>
    <col min="5383" max="5383" width="11.625" style="18" customWidth="1"/>
    <col min="5384" max="5384" width="12.75" style="18" customWidth="1"/>
    <col min="5385" max="5385" width="3" style="18" customWidth="1"/>
    <col min="5386" max="5386" width="4.625" style="18" customWidth="1"/>
    <col min="5387" max="5387" width="8.5" style="18" customWidth="1"/>
    <col min="5388" max="5389" width="10.75" style="18" customWidth="1"/>
    <col min="5390" max="5390" width="10.625" style="18" customWidth="1"/>
    <col min="5391" max="5391" width="16" style="18" customWidth="1"/>
    <col min="5392" max="5392" width="33" style="18" bestFit="1" customWidth="1"/>
    <col min="5393" max="5393" width="9.625" style="18" customWidth="1"/>
    <col min="5394" max="5394" width="18.75" style="18" customWidth="1"/>
    <col min="5395" max="5395" width="27.625" style="18" customWidth="1"/>
    <col min="5396" max="5396" width="4.875" style="18" customWidth="1"/>
    <col min="5397" max="5397" width="13" style="18" bestFit="1" customWidth="1"/>
    <col min="5398" max="5632" width="12" style="18"/>
    <col min="5633" max="5633" width="10.75" style="18" bestFit="1" customWidth="1"/>
    <col min="5634" max="5634" width="5.125" style="18" customWidth="1"/>
    <col min="5635" max="5635" width="16.5" style="18" customWidth="1"/>
    <col min="5636" max="5636" width="15.5" style="18" bestFit="1" customWidth="1"/>
    <col min="5637" max="5637" width="15.625" style="18" customWidth="1"/>
    <col min="5638" max="5638" width="11.125" style="18" customWidth="1"/>
    <col min="5639" max="5639" width="11.625" style="18" customWidth="1"/>
    <col min="5640" max="5640" width="12.75" style="18" customWidth="1"/>
    <col min="5641" max="5641" width="3" style="18" customWidth="1"/>
    <col min="5642" max="5642" width="4.625" style="18" customWidth="1"/>
    <col min="5643" max="5643" width="8.5" style="18" customWidth="1"/>
    <col min="5644" max="5645" width="10.75" style="18" customWidth="1"/>
    <col min="5646" max="5646" width="10.625" style="18" customWidth="1"/>
    <col min="5647" max="5647" width="16" style="18" customWidth="1"/>
    <col min="5648" max="5648" width="33" style="18" bestFit="1" customWidth="1"/>
    <col min="5649" max="5649" width="9.625" style="18" customWidth="1"/>
    <col min="5650" max="5650" width="18.75" style="18" customWidth="1"/>
    <col min="5651" max="5651" width="27.625" style="18" customWidth="1"/>
    <col min="5652" max="5652" width="4.875" style="18" customWidth="1"/>
    <col min="5653" max="5653" width="13" style="18" bestFit="1" customWidth="1"/>
    <col min="5654" max="5888" width="12" style="18"/>
    <col min="5889" max="5889" width="10.75" style="18" bestFit="1" customWidth="1"/>
    <col min="5890" max="5890" width="5.125" style="18" customWidth="1"/>
    <col min="5891" max="5891" width="16.5" style="18" customWidth="1"/>
    <col min="5892" max="5892" width="15.5" style="18" bestFit="1" customWidth="1"/>
    <col min="5893" max="5893" width="15.625" style="18" customWidth="1"/>
    <col min="5894" max="5894" width="11.125" style="18" customWidth="1"/>
    <col min="5895" max="5895" width="11.625" style="18" customWidth="1"/>
    <col min="5896" max="5896" width="12.75" style="18" customWidth="1"/>
    <col min="5897" max="5897" width="3" style="18" customWidth="1"/>
    <col min="5898" max="5898" width="4.625" style="18" customWidth="1"/>
    <col min="5899" max="5899" width="8.5" style="18" customWidth="1"/>
    <col min="5900" max="5901" width="10.75" style="18" customWidth="1"/>
    <col min="5902" max="5902" width="10.625" style="18" customWidth="1"/>
    <col min="5903" max="5903" width="16" style="18" customWidth="1"/>
    <col min="5904" max="5904" width="33" style="18" bestFit="1" customWidth="1"/>
    <col min="5905" max="5905" width="9.625" style="18" customWidth="1"/>
    <col min="5906" max="5906" width="18.75" style="18" customWidth="1"/>
    <col min="5907" max="5907" width="27.625" style="18" customWidth="1"/>
    <col min="5908" max="5908" width="4.875" style="18" customWidth="1"/>
    <col min="5909" max="5909" width="13" style="18" bestFit="1" customWidth="1"/>
    <col min="5910" max="6144" width="12" style="18"/>
    <col min="6145" max="6145" width="10.75" style="18" bestFit="1" customWidth="1"/>
    <col min="6146" max="6146" width="5.125" style="18" customWidth="1"/>
    <col min="6147" max="6147" width="16.5" style="18" customWidth="1"/>
    <col min="6148" max="6148" width="15.5" style="18" bestFit="1" customWidth="1"/>
    <col min="6149" max="6149" width="15.625" style="18" customWidth="1"/>
    <col min="6150" max="6150" width="11.125" style="18" customWidth="1"/>
    <col min="6151" max="6151" width="11.625" style="18" customWidth="1"/>
    <col min="6152" max="6152" width="12.75" style="18" customWidth="1"/>
    <col min="6153" max="6153" width="3" style="18" customWidth="1"/>
    <col min="6154" max="6154" width="4.625" style="18" customWidth="1"/>
    <col min="6155" max="6155" width="8.5" style="18" customWidth="1"/>
    <col min="6156" max="6157" width="10.75" style="18" customWidth="1"/>
    <col min="6158" max="6158" width="10.625" style="18" customWidth="1"/>
    <col min="6159" max="6159" width="16" style="18" customWidth="1"/>
    <col min="6160" max="6160" width="33" style="18" bestFit="1" customWidth="1"/>
    <col min="6161" max="6161" width="9.625" style="18" customWidth="1"/>
    <col min="6162" max="6162" width="18.75" style="18" customWidth="1"/>
    <col min="6163" max="6163" width="27.625" style="18" customWidth="1"/>
    <col min="6164" max="6164" width="4.875" style="18" customWidth="1"/>
    <col min="6165" max="6165" width="13" style="18" bestFit="1" customWidth="1"/>
    <col min="6166" max="6400" width="12" style="18"/>
    <col min="6401" max="6401" width="10.75" style="18" bestFit="1" customWidth="1"/>
    <col min="6402" max="6402" width="5.125" style="18" customWidth="1"/>
    <col min="6403" max="6403" width="16.5" style="18" customWidth="1"/>
    <col min="6404" max="6404" width="15.5" style="18" bestFit="1" customWidth="1"/>
    <col min="6405" max="6405" width="15.625" style="18" customWidth="1"/>
    <col min="6406" max="6406" width="11.125" style="18" customWidth="1"/>
    <col min="6407" max="6407" width="11.625" style="18" customWidth="1"/>
    <col min="6408" max="6408" width="12.75" style="18" customWidth="1"/>
    <col min="6409" max="6409" width="3" style="18" customWidth="1"/>
    <col min="6410" max="6410" width="4.625" style="18" customWidth="1"/>
    <col min="6411" max="6411" width="8.5" style="18" customWidth="1"/>
    <col min="6412" max="6413" width="10.75" style="18" customWidth="1"/>
    <col min="6414" max="6414" width="10.625" style="18" customWidth="1"/>
    <col min="6415" max="6415" width="16" style="18" customWidth="1"/>
    <col min="6416" max="6416" width="33" style="18" bestFit="1" customWidth="1"/>
    <col min="6417" max="6417" width="9.625" style="18" customWidth="1"/>
    <col min="6418" max="6418" width="18.75" style="18" customWidth="1"/>
    <col min="6419" max="6419" width="27.625" style="18" customWidth="1"/>
    <col min="6420" max="6420" width="4.875" style="18" customWidth="1"/>
    <col min="6421" max="6421" width="13" style="18" bestFit="1" customWidth="1"/>
    <col min="6422" max="6656" width="12" style="18"/>
    <col min="6657" max="6657" width="10.75" style="18" bestFit="1" customWidth="1"/>
    <col min="6658" max="6658" width="5.125" style="18" customWidth="1"/>
    <col min="6659" max="6659" width="16.5" style="18" customWidth="1"/>
    <col min="6660" max="6660" width="15.5" style="18" bestFit="1" customWidth="1"/>
    <col min="6661" max="6661" width="15.625" style="18" customWidth="1"/>
    <col min="6662" max="6662" width="11.125" style="18" customWidth="1"/>
    <col min="6663" max="6663" width="11.625" style="18" customWidth="1"/>
    <col min="6664" max="6664" width="12.75" style="18" customWidth="1"/>
    <col min="6665" max="6665" width="3" style="18" customWidth="1"/>
    <col min="6666" max="6666" width="4.625" style="18" customWidth="1"/>
    <col min="6667" max="6667" width="8.5" style="18" customWidth="1"/>
    <col min="6668" max="6669" width="10.75" style="18" customWidth="1"/>
    <col min="6670" max="6670" width="10.625" style="18" customWidth="1"/>
    <col min="6671" max="6671" width="16" style="18" customWidth="1"/>
    <col min="6672" max="6672" width="33" style="18" bestFit="1" customWidth="1"/>
    <col min="6673" max="6673" width="9.625" style="18" customWidth="1"/>
    <col min="6674" max="6674" width="18.75" style="18" customWidth="1"/>
    <col min="6675" max="6675" width="27.625" style="18" customWidth="1"/>
    <col min="6676" max="6676" width="4.875" style="18" customWidth="1"/>
    <col min="6677" max="6677" width="13" style="18" bestFit="1" customWidth="1"/>
    <col min="6678" max="6912" width="12" style="18"/>
    <col min="6913" max="6913" width="10.75" style="18" bestFit="1" customWidth="1"/>
    <col min="6914" max="6914" width="5.125" style="18" customWidth="1"/>
    <col min="6915" max="6915" width="16.5" style="18" customWidth="1"/>
    <col min="6916" max="6916" width="15.5" style="18" bestFit="1" customWidth="1"/>
    <col min="6917" max="6917" width="15.625" style="18" customWidth="1"/>
    <col min="6918" max="6918" width="11.125" style="18" customWidth="1"/>
    <col min="6919" max="6919" width="11.625" style="18" customWidth="1"/>
    <col min="6920" max="6920" width="12.75" style="18" customWidth="1"/>
    <col min="6921" max="6921" width="3" style="18" customWidth="1"/>
    <col min="6922" max="6922" width="4.625" style="18" customWidth="1"/>
    <col min="6923" max="6923" width="8.5" style="18" customWidth="1"/>
    <col min="6924" max="6925" width="10.75" style="18" customWidth="1"/>
    <col min="6926" max="6926" width="10.625" style="18" customWidth="1"/>
    <col min="6927" max="6927" width="16" style="18" customWidth="1"/>
    <col min="6928" max="6928" width="33" style="18" bestFit="1" customWidth="1"/>
    <col min="6929" max="6929" width="9.625" style="18" customWidth="1"/>
    <col min="6930" max="6930" width="18.75" style="18" customWidth="1"/>
    <col min="6931" max="6931" width="27.625" style="18" customWidth="1"/>
    <col min="6932" max="6932" width="4.875" style="18" customWidth="1"/>
    <col min="6933" max="6933" width="13" style="18" bestFit="1" customWidth="1"/>
    <col min="6934" max="7168" width="12" style="18"/>
    <col min="7169" max="7169" width="10.75" style="18" bestFit="1" customWidth="1"/>
    <col min="7170" max="7170" width="5.125" style="18" customWidth="1"/>
    <col min="7171" max="7171" width="16.5" style="18" customWidth="1"/>
    <col min="7172" max="7172" width="15.5" style="18" bestFit="1" customWidth="1"/>
    <col min="7173" max="7173" width="15.625" style="18" customWidth="1"/>
    <col min="7174" max="7174" width="11.125" style="18" customWidth="1"/>
    <col min="7175" max="7175" width="11.625" style="18" customWidth="1"/>
    <col min="7176" max="7176" width="12.75" style="18" customWidth="1"/>
    <col min="7177" max="7177" width="3" style="18" customWidth="1"/>
    <col min="7178" max="7178" width="4.625" style="18" customWidth="1"/>
    <col min="7179" max="7179" width="8.5" style="18" customWidth="1"/>
    <col min="7180" max="7181" width="10.75" style="18" customWidth="1"/>
    <col min="7182" max="7182" width="10.625" style="18" customWidth="1"/>
    <col min="7183" max="7183" width="16" style="18" customWidth="1"/>
    <col min="7184" max="7184" width="33" style="18" bestFit="1" customWidth="1"/>
    <col min="7185" max="7185" width="9.625" style="18" customWidth="1"/>
    <col min="7186" max="7186" width="18.75" style="18" customWidth="1"/>
    <col min="7187" max="7187" width="27.625" style="18" customWidth="1"/>
    <col min="7188" max="7188" width="4.875" style="18" customWidth="1"/>
    <col min="7189" max="7189" width="13" style="18" bestFit="1" customWidth="1"/>
    <col min="7190" max="7424" width="12" style="18"/>
    <col min="7425" max="7425" width="10.75" style="18" bestFit="1" customWidth="1"/>
    <col min="7426" max="7426" width="5.125" style="18" customWidth="1"/>
    <col min="7427" max="7427" width="16.5" style="18" customWidth="1"/>
    <col min="7428" max="7428" width="15.5" style="18" bestFit="1" customWidth="1"/>
    <col min="7429" max="7429" width="15.625" style="18" customWidth="1"/>
    <col min="7430" max="7430" width="11.125" style="18" customWidth="1"/>
    <col min="7431" max="7431" width="11.625" style="18" customWidth="1"/>
    <col min="7432" max="7432" width="12.75" style="18" customWidth="1"/>
    <col min="7433" max="7433" width="3" style="18" customWidth="1"/>
    <col min="7434" max="7434" width="4.625" style="18" customWidth="1"/>
    <col min="7435" max="7435" width="8.5" style="18" customWidth="1"/>
    <col min="7436" max="7437" width="10.75" style="18" customWidth="1"/>
    <col min="7438" max="7438" width="10.625" style="18" customWidth="1"/>
    <col min="7439" max="7439" width="16" style="18" customWidth="1"/>
    <col min="7440" max="7440" width="33" style="18" bestFit="1" customWidth="1"/>
    <col min="7441" max="7441" width="9.625" style="18" customWidth="1"/>
    <col min="7442" max="7442" width="18.75" style="18" customWidth="1"/>
    <col min="7443" max="7443" width="27.625" style="18" customWidth="1"/>
    <col min="7444" max="7444" width="4.875" style="18" customWidth="1"/>
    <col min="7445" max="7445" width="13" style="18" bestFit="1" customWidth="1"/>
    <col min="7446" max="7680" width="12" style="18"/>
    <col min="7681" max="7681" width="10.75" style="18" bestFit="1" customWidth="1"/>
    <col min="7682" max="7682" width="5.125" style="18" customWidth="1"/>
    <col min="7683" max="7683" width="16.5" style="18" customWidth="1"/>
    <col min="7684" max="7684" width="15.5" style="18" bestFit="1" customWidth="1"/>
    <col min="7685" max="7685" width="15.625" style="18" customWidth="1"/>
    <col min="7686" max="7686" width="11.125" style="18" customWidth="1"/>
    <col min="7687" max="7687" width="11.625" style="18" customWidth="1"/>
    <col min="7688" max="7688" width="12.75" style="18" customWidth="1"/>
    <col min="7689" max="7689" width="3" style="18" customWidth="1"/>
    <col min="7690" max="7690" width="4.625" style="18" customWidth="1"/>
    <col min="7691" max="7691" width="8.5" style="18" customWidth="1"/>
    <col min="7692" max="7693" width="10.75" style="18" customWidth="1"/>
    <col min="7694" max="7694" width="10.625" style="18" customWidth="1"/>
    <col min="7695" max="7695" width="16" style="18" customWidth="1"/>
    <col min="7696" max="7696" width="33" style="18" bestFit="1" customWidth="1"/>
    <col min="7697" max="7697" width="9.625" style="18" customWidth="1"/>
    <col min="7698" max="7698" width="18.75" style="18" customWidth="1"/>
    <col min="7699" max="7699" width="27.625" style="18" customWidth="1"/>
    <col min="7700" max="7700" width="4.875" style="18" customWidth="1"/>
    <col min="7701" max="7701" width="13" style="18" bestFit="1" customWidth="1"/>
    <col min="7702" max="7936" width="12" style="18"/>
    <col min="7937" max="7937" width="10.75" style="18" bestFit="1" customWidth="1"/>
    <col min="7938" max="7938" width="5.125" style="18" customWidth="1"/>
    <col min="7939" max="7939" width="16.5" style="18" customWidth="1"/>
    <col min="7940" max="7940" width="15.5" style="18" bestFit="1" customWidth="1"/>
    <col min="7941" max="7941" width="15.625" style="18" customWidth="1"/>
    <col min="7942" max="7942" width="11.125" style="18" customWidth="1"/>
    <col min="7943" max="7943" width="11.625" style="18" customWidth="1"/>
    <col min="7944" max="7944" width="12.75" style="18" customWidth="1"/>
    <col min="7945" max="7945" width="3" style="18" customWidth="1"/>
    <col min="7946" max="7946" width="4.625" style="18" customWidth="1"/>
    <col min="7947" max="7947" width="8.5" style="18" customWidth="1"/>
    <col min="7948" max="7949" width="10.75" style="18" customWidth="1"/>
    <col min="7950" max="7950" width="10.625" style="18" customWidth="1"/>
    <col min="7951" max="7951" width="16" style="18" customWidth="1"/>
    <col min="7952" max="7952" width="33" style="18" bestFit="1" customWidth="1"/>
    <col min="7953" max="7953" width="9.625" style="18" customWidth="1"/>
    <col min="7954" max="7954" width="18.75" style="18" customWidth="1"/>
    <col min="7955" max="7955" width="27.625" style="18" customWidth="1"/>
    <col min="7956" max="7956" width="4.875" style="18" customWidth="1"/>
    <col min="7957" max="7957" width="13" style="18" bestFit="1" customWidth="1"/>
    <col min="7958" max="8192" width="12" style="18"/>
    <col min="8193" max="8193" width="10.75" style="18" bestFit="1" customWidth="1"/>
    <col min="8194" max="8194" width="5.125" style="18" customWidth="1"/>
    <col min="8195" max="8195" width="16.5" style="18" customWidth="1"/>
    <col min="8196" max="8196" width="15.5" style="18" bestFit="1" customWidth="1"/>
    <col min="8197" max="8197" width="15.625" style="18" customWidth="1"/>
    <col min="8198" max="8198" width="11.125" style="18" customWidth="1"/>
    <col min="8199" max="8199" width="11.625" style="18" customWidth="1"/>
    <col min="8200" max="8200" width="12.75" style="18" customWidth="1"/>
    <col min="8201" max="8201" width="3" style="18" customWidth="1"/>
    <col min="8202" max="8202" width="4.625" style="18" customWidth="1"/>
    <col min="8203" max="8203" width="8.5" style="18" customWidth="1"/>
    <col min="8204" max="8205" width="10.75" style="18" customWidth="1"/>
    <col min="8206" max="8206" width="10.625" style="18" customWidth="1"/>
    <col min="8207" max="8207" width="16" style="18" customWidth="1"/>
    <col min="8208" max="8208" width="33" style="18" bestFit="1" customWidth="1"/>
    <col min="8209" max="8209" width="9.625" style="18" customWidth="1"/>
    <col min="8210" max="8210" width="18.75" style="18" customWidth="1"/>
    <col min="8211" max="8211" width="27.625" style="18" customWidth="1"/>
    <col min="8212" max="8212" width="4.875" style="18" customWidth="1"/>
    <col min="8213" max="8213" width="13" style="18" bestFit="1" customWidth="1"/>
    <col min="8214" max="8448" width="12" style="18"/>
    <col min="8449" max="8449" width="10.75" style="18" bestFit="1" customWidth="1"/>
    <col min="8450" max="8450" width="5.125" style="18" customWidth="1"/>
    <col min="8451" max="8451" width="16.5" style="18" customWidth="1"/>
    <col min="8452" max="8452" width="15.5" style="18" bestFit="1" customWidth="1"/>
    <col min="8453" max="8453" width="15.625" style="18" customWidth="1"/>
    <col min="8454" max="8454" width="11.125" style="18" customWidth="1"/>
    <col min="8455" max="8455" width="11.625" style="18" customWidth="1"/>
    <col min="8456" max="8456" width="12.75" style="18" customWidth="1"/>
    <col min="8457" max="8457" width="3" style="18" customWidth="1"/>
    <col min="8458" max="8458" width="4.625" style="18" customWidth="1"/>
    <col min="8459" max="8459" width="8.5" style="18" customWidth="1"/>
    <col min="8460" max="8461" width="10.75" style="18" customWidth="1"/>
    <col min="8462" max="8462" width="10.625" style="18" customWidth="1"/>
    <col min="8463" max="8463" width="16" style="18" customWidth="1"/>
    <col min="8464" max="8464" width="33" style="18" bestFit="1" customWidth="1"/>
    <col min="8465" max="8465" width="9.625" style="18" customWidth="1"/>
    <col min="8466" max="8466" width="18.75" style="18" customWidth="1"/>
    <col min="8467" max="8467" width="27.625" style="18" customWidth="1"/>
    <col min="8468" max="8468" width="4.875" style="18" customWidth="1"/>
    <col min="8469" max="8469" width="13" style="18" bestFit="1" customWidth="1"/>
    <col min="8470" max="8704" width="12" style="18"/>
    <col min="8705" max="8705" width="10.75" style="18" bestFit="1" customWidth="1"/>
    <col min="8706" max="8706" width="5.125" style="18" customWidth="1"/>
    <col min="8707" max="8707" width="16.5" style="18" customWidth="1"/>
    <col min="8708" max="8708" width="15.5" style="18" bestFit="1" customWidth="1"/>
    <col min="8709" max="8709" width="15.625" style="18" customWidth="1"/>
    <col min="8710" max="8710" width="11.125" style="18" customWidth="1"/>
    <col min="8711" max="8711" width="11.625" style="18" customWidth="1"/>
    <col min="8712" max="8712" width="12.75" style="18" customWidth="1"/>
    <col min="8713" max="8713" width="3" style="18" customWidth="1"/>
    <col min="8714" max="8714" width="4.625" style="18" customWidth="1"/>
    <col min="8715" max="8715" width="8.5" style="18" customWidth="1"/>
    <col min="8716" max="8717" width="10.75" style="18" customWidth="1"/>
    <col min="8718" max="8718" width="10.625" style="18" customWidth="1"/>
    <col min="8719" max="8719" width="16" style="18" customWidth="1"/>
    <col min="8720" max="8720" width="33" style="18" bestFit="1" customWidth="1"/>
    <col min="8721" max="8721" width="9.625" style="18" customWidth="1"/>
    <col min="8722" max="8722" width="18.75" style="18" customWidth="1"/>
    <col min="8723" max="8723" width="27.625" style="18" customWidth="1"/>
    <col min="8724" max="8724" width="4.875" style="18" customWidth="1"/>
    <col min="8725" max="8725" width="13" style="18" bestFit="1" customWidth="1"/>
    <col min="8726" max="8960" width="12" style="18"/>
    <col min="8961" max="8961" width="10.75" style="18" bestFit="1" customWidth="1"/>
    <col min="8962" max="8962" width="5.125" style="18" customWidth="1"/>
    <col min="8963" max="8963" width="16.5" style="18" customWidth="1"/>
    <col min="8964" max="8964" width="15.5" style="18" bestFit="1" customWidth="1"/>
    <col min="8965" max="8965" width="15.625" style="18" customWidth="1"/>
    <col min="8966" max="8966" width="11.125" style="18" customWidth="1"/>
    <col min="8967" max="8967" width="11.625" style="18" customWidth="1"/>
    <col min="8968" max="8968" width="12.75" style="18" customWidth="1"/>
    <col min="8969" max="8969" width="3" style="18" customWidth="1"/>
    <col min="8970" max="8970" width="4.625" style="18" customWidth="1"/>
    <col min="8971" max="8971" width="8.5" style="18" customWidth="1"/>
    <col min="8972" max="8973" width="10.75" style="18" customWidth="1"/>
    <col min="8974" max="8974" width="10.625" style="18" customWidth="1"/>
    <col min="8975" max="8975" width="16" style="18" customWidth="1"/>
    <col min="8976" max="8976" width="33" style="18" bestFit="1" customWidth="1"/>
    <col min="8977" max="8977" width="9.625" style="18" customWidth="1"/>
    <col min="8978" max="8978" width="18.75" style="18" customWidth="1"/>
    <col min="8979" max="8979" width="27.625" style="18" customWidth="1"/>
    <col min="8980" max="8980" width="4.875" style="18" customWidth="1"/>
    <col min="8981" max="8981" width="13" style="18" bestFit="1" customWidth="1"/>
    <col min="8982" max="9216" width="12" style="18"/>
    <col min="9217" max="9217" width="10.75" style="18" bestFit="1" customWidth="1"/>
    <col min="9218" max="9218" width="5.125" style="18" customWidth="1"/>
    <col min="9219" max="9219" width="16.5" style="18" customWidth="1"/>
    <col min="9220" max="9220" width="15.5" style="18" bestFit="1" customWidth="1"/>
    <col min="9221" max="9221" width="15.625" style="18" customWidth="1"/>
    <col min="9222" max="9222" width="11.125" style="18" customWidth="1"/>
    <col min="9223" max="9223" width="11.625" style="18" customWidth="1"/>
    <col min="9224" max="9224" width="12.75" style="18" customWidth="1"/>
    <col min="9225" max="9225" width="3" style="18" customWidth="1"/>
    <col min="9226" max="9226" width="4.625" style="18" customWidth="1"/>
    <col min="9227" max="9227" width="8.5" style="18" customWidth="1"/>
    <col min="9228" max="9229" width="10.75" style="18" customWidth="1"/>
    <col min="9230" max="9230" width="10.625" style="18" customWidth="1"/>
    <col min="9231" max="9231" width="16" style="18" customWidth="1"/>
    <col min="9232" max="9232" width="33" style="18" bestFit="1" customWidth="1"/>
    <col min="9233" max="9233" width="9.625" style="18" customWidth="1"/>
    <col min="9234" max="9234" width="18.75" style="18" customWidth="1"/>
    <col min="9235" max="9235" width="27.625" style="18" customWidth="1"/>
    <col min="9236" max="9236" width="4.875" style="18" customWidth="1"/>
    <col min="9237" max="9237" width="13" style="18" bestFit="1" customWidth="1"/>
    <col min="9238" max="9472" width="12" style="18"/>
    <col min="9473" max="9473" width="10.75" style="18" bestFit="1" customWidth="1"/>
    <col min="9474" max="9474" width="5.125" style="18" customWidth="1"/>
    <col min="9475" max="9475" width="16.5" style="18" customWidth="1"/>
    <col min="9476" max="9476" width="15.5" style="18" bestFit="1" customWidth="1"/>
    <col min="9477" max="9477" width="15.625" style="18" customWidth="1"/>
    <col min="9478" max="9478" width="11.125" style="18" customWidth="1"/>
    <col min="9479" max="9479" width="11.625" style="18" customWidth="1"/>
    <col min="9480" max="9480" width="12.75" style="18" customWidth="1"/>
    <col min="9481" max="9481" width="3" style="18" customWidth="1"/>
    <col min="9482" max="9482" width="4.625" style="18" customWidth="1"/>
    <col min="9483" max="9483" width="8.5" style="18" customWidth="1"/>
    <col min="9484" max="9485" width="10.75" style="18" customWidth="1"/>
    <col min="9486" max="9486" width="10.625" style="18" customWidth="1"/>
    <col min="9487" max="9487" width="16" style="18" customWidth="1"/>
    <col min="9488" max="9488" width="33" style="18" bestFit="1" customWidth="1"/>
    <col min="9489" max="9489" width="9.625" style="18" customWidth="1"/>
    <col min="9490" max="9490" width="18.75" style="18" customWidth="1"/>
    <col min="9491" max="9491" width="27.625" style="18" customWidth="1"/>
    <col min="9492" max="9492" width="4.875" style="18" customWidth="1"/>
    <col min="9493" max="9493" width="13" style="18" bestFit="1" customWidth="1"/>
    <col min="9494" max="9728" width="12" style="18"/>
    <col min="9729" max="9729" width="10.75" style="18" bestFit="1" customWidth="1"/>
    <col min="9730" max="9730" width="5.125" style="18" customWidth="1"/>
    <col min="9731" max="9731" width="16.5" style="18" customWidth="1"/>
    <col min="9732" max="9732" width="15.5" style="18" bestFit="1" customWidth="1"/>
    <col min="9733" max="9733" width="15.625" style="18" customWidth="1"/>
    <col min="9734" max="9734" width="11.125" style="18" customWidth="1"/>
    <col min="9735" max="9735" width="11.625" style="18" customWidth="1"/>
    <col min="9736" max="9736" width="12.75" style="18" customWidth="1"/>
    <col min="9737" max="9737" width="3" style="18" customWidth="1"/>
    <col min="9738" max="9738" width="4.625" style="18" customWidth="1"/>
    <col min="9739" max="9739" width="8.5" style="18" customWidth="1"/>
    <col min="9740" max="9741" width="10.75" style="18" customWidth="1"/>
    <col min="9742" max="9742" width="10.625" style="18" customWidth="1"/>
    <col min="9743" max="9743" width="16" style="18" customWidth="1"/>
    <col min="9744" max="9744" width="33" style="18" bestFit="1" customWidth="1"/>
    <col min="9745" max="9745" width="9.625" style="18" customWidth="1"/>
    <col min="9746" max="9746" width="18.75" style="18" customWidth="1"/>
    <col min="9747" max="9747" width="27.625" style="18" customWidth="1"/>
    <col min="9748" max="9748" width="4.875" style="18" customWidth="1"/>
    <col min="9749" max="9749" width="13" style="18" bestFit="1" customWidth="1"/>
    <col min="9750" max="9984" width="12" style="18"/>
    <col min="9985" max="9985" width="10.75" style="18" bestFit="1" customWidth="1"/>
    <col min="9986" max="9986" width="5.125" style="18" customWidth="1"/>
    <col min="9987" max="9987" width="16.5" style="18" customWidth="1"/>
    <col min="9988" max="9988" width="15.5" style="18" bestFit="1" customWidth="1"/>
    <col min="9989" max="9989" width="15.625" style="18" customWidth="1"/>
    <col min="9990" max="9990" width="11.125" style="18" customWidth="1"/>
    <col min="9991" max="9991" width="11.625" style="18" customWidth="1"/>
    <col min="9992" max="9992" width="12.75" style="18" customWidth="1"/>
    <col min="9993" max="9993" width="3" style="18" customWidth="1"/>
    <col min="9994" max="9994" width="4.625" style="18" customWidth="1"/>
    <col min="9995" max="9995" width="8.5" style="18" customWidth="1"/>
    <col min="9996" max="9997" width="10.75" style="18" customWidth="1"/>
    <col min="9998" max="9998" width="10.625" style="18" customWidth="1"/>
    <col min="9999" max="9999" width="16" style="18" customWidth="1"/>
    <col min="10000" max="10000" width="33" style="18" bestFit="1" customWidth="1"/>
    <col min="10001" max="10001" width="9.625" style="18" customWidth="1"/>
    <col min="10002" max="10002" width="18.75" style="18" customWidth="1"/>
    <col min="10003" max="10003" width="27.625" style="18" customWidth="1"/>
    <col min="10004" max="10004" width="4.875" style="18" customWidth="1"/>
    <col min="10005" max="10005" width="13" style="18" bestFit="1" customWidth="1"/>
    <col min="10006" max="10240" width="12" style="18"/>
    <col min="10241" max="10241" width="10.75" style="18" bestFit="1" customWidth="1"/>
    <col min="10242" max="10242" width="5.125" style="18" customWidth="1"/>
    <col min="10243" max="10243" width="16.5" style="18" customWidth="1"/>
    <col min="10244" max="10244" width="15.5" style="18" bestFit="1" customWidth="1"/>
    <col min="10245" max="10245" width="15.625" style="18" customWidth="1"/>
    <col min="10246" max="10246" width="11.125" style="18" customWidth="1"/>
    <col min="10247" max="10247" width="11.625" style="18" customWidth="1"/>
    <col min="10248" max="10248" width="12.75" style="18" customWidth="1"/>
    <col min="10249" max="10249" width="3" style="18" customWidth="1"/>
    <col min="10250" max="10250" width="4.625" style="18" customWidth="1"/>
    <col min="10251" max="10251" width="8.5" style="18" customWidth="1"/>
    <col min="10252" max="10253" width="10.75" style="18" customWidth="1"/>
    <col min="10254" max="10254" width="10.625" style="18" customWidth="1"/>
    <col min="10255" max="10255" width="16" style="18" customWidth="1"/>
    <col min="10256" max="10256" width="33" style="18" bestFit="1" customWidth="1"/>
    <col min="10257" max="10257" width="9.625" style="18" customWidth="1"/>
    <col min="10258" max="10258" width="18.75" style="18" customWidth="1"/>
    <col min="10259" max="10259" width="27.625" style="18" customWidth="1"/>
    <col min="10260" max="10260" width="4.875" style="18" customWidth="1"/>
    <col min="10261" max="10261" width="13" style="18" bestFit="1" customWidth="1"/>
    <col min="10262" max="10496" width="12" style="18"/>
    <col min="10497" max="10497" width="10.75" style="18" bestFit="1" customWidth="1"/>
    <col min="10498" max="10498" width="5.125" style="18" customWidth="1"/>
    <col min="10499" max="10499" width="16.5" style="18" customWidth="1"/>
    <col min="10500" max="10500" width="15.5" style="18" bestFit="1" customWidth="1"/>
    <col min="10501" max="10501" width="15.625" style="18" customWidth="1"/>
    <col min="10502" max="10502" width="11.125" style="18" customWidth="1"/>
    <col min="10503" max="10503" width="11.625" style="18" customWidth="1"/>
    <col min="10504" max="10504" width="12.75" style="18" customWidth="1"/>
    <col min="10505" max="10505" width="3" style="18" customWidth="1"/>
    <col min="10506" max="10506" width="4.625" style="18" customWidth="1"/>
    <col min="10507" max="10507" width="8.5" style="18" customWidth="1"/>
    <col min="10508" max="10509" width="10.75" style="18" customWidth="1"/>
    <col min="10510" max="10510" width="10.625" style="18" customWidth="1"/>
    <col min="10511" max="10511" width="16" style="18" customWidth="1"/>
    <col min="10512" max="10512" width="33" style="18" bestFit="1" customWidth="1"/>
    <col min="10513" max="10513" width="9.625" style="18" customWidth="1"/>
    <col min="10514" max="10514" width="18.75" style="18" customWidth="1"/>
    <col min="10515" max="10515" width="27.625" style="18" customWidth="1"/>
    <col min="10516" max="10516" width="4.875" style="18" customWidth="1"/>
    <col min="10517" max="10517" width="13" style="18" bestFit="1" customWidth="1"/>
    <col min="10518" max="10752" width="12" style="18"/>
    <col min="10753" max="10753" width="10.75" style="18" bestFit="1" customWidth="1"/>
    <col min="10754" max="10754" width="5.125" style="18" customWidth="1"/>
    <col min="10755" max="10755" width="16.5" style="18" customWidth="1"/>
    <col min="10756" max="10756" width="15.5" style="18" bestFit="1" customWidth="1"/>
    <col min="10757" max="10757" width="15.625" style="18" customWidth="1"/>
    <col min="10758" max="10758" width="11.125" style="18" customWidth="1"/>
    <col min="10759" max="10759" width="11.625" style="18" customWidth="1"/>
    <col min="10760" max="10760" width="12.75" style="18" customWidth="1"/>
    <col min="10761" max="10761" width="3" style="18" customWidth="1"/>
    <col min="10762" max="10762" width="4.625" style="18" customWidth="1"/>
    <col min="10763" max="10763" width="8.5" style="18" customWidth="1"/>
    <col min="10764" max="10765" width="10.75" style="18" customWidth="1"/>
    <col min="10766" max="10766" width="10.625" style="18" customWidth="1"/>
    <col min="10767" max="10767" width="16" style="18" customWidth="1"/>
    <col min="10768" max="10768" width="33" style="18" bestFit="1" customWidth="1"/>
    <col min="10769" max="10769" width="9.625" style="18" customWidth="1"/>
    <col min="10770" max="10770" width="18.75" style="18" customWidth="1"/>
    <col min="10771" max="10771" width="27.625" style="18" customWidth="1"/>
    <col min="10772" max="10772" width="4.875" style="18" customWidth="1"/>
    <col min="10773" max="10773" width="13" style="18" bestFit="1" customWidth="1"/>
    <col min="10774" max="11008" width="12" style="18"/>
    <col min="11009" max="11009" width="10.75" style="18" bestFit="1" customWidth="1"/>
    <col min="11010" max="11010" width="5.125" style="18" customWidth="1"/>
    <col min="11011" max="11011" width="16.5" style="18" customWidth="1"/>
    <col min="11012" max="11012" width="15.5" style="18" bestFit="1" customWidth="1"/>
    <col min="11013" max="11013" width="15.625" style="18" customWidth="1"/>
    <col min="11014" max="11014" width="11.125" style="18" customWidth="1"/>
    <col min="11015" max="11015" width="11.625" style="18" customWidth="1"/>
    <col min="11016" max="11016" width="12.75" style="18" customWidth="1"/>
    <col min="11017" max="11017" width="3" style="18" customWidth="1"/>
    <col min="11018" max="11018" width="4.625" style="18" customWidth="1"/>
    <col min="11019" max="11019" width="8.5" style="18" customWidth="1"/>
    <col min="11020" max="11021" width="10.75" style="18" customWidth="1"/>
    <col min="11022" max="11022" width="10.625" style="18" customWidth="1"/>
    <col min="11023" max="11023" width="16" style="18" customWidth="1"/>
    <col min="11024" max="11024" width="33" style="18" bestFit="1" customWidth="1"/>
    <col min="11025" max="11025" width="9.625" style="18" customWidth="1"/>
    <col min="11026" max="11026" width="18.75" style="18" customWidth="1"/>
    <col min="11027" max="11027" width="27.625" style="18" customWidth="1"/>
    <col min="11028" max="11028" width="4.875" style="18" customWidth="1"/>
    <col min="11029" max="11029" width="13" style="18" bestFit="1" customWidth="1"/>
    <col min="11030" max="11264" width="12" style="18"/>
    <col min="11265" max="11265" width="10.75" style="18" bestFit="1" customWidth="1"/>
    <col min="11266" max="11266" width="5.125" style="18" customWidth="1"/>
    <col min="11267" max="11267" width="16.5" style="18" customWidth="1"/>
    <col min="11268" max="11268" width="15.5" style="18" bestFit="1" customWidth="1"/>
    <col min="11269" max="11269" width="15.625" style="18" customWidth="1"/>
    <col min="11270" max="11270" width="11.125" style="18" customWidth="1"/>
    <col min="11271" max="11271" width="11.625" style="18" customWidth="1"/>
    <col min="11272" max="11272" width="12.75" style="18" customWidth="1"/>
    <col min="11273" max="11273" width="3" style="18" customWidth="1"/>
    <col min="11274" max="11274" width="4.625" style="18" customWidth="1"/>
    <col min="11275" max="11275" width="8.5" style="18" customWidth="1"/>
    <col min="11276" max="11277" width="10.75" style="18" customWidth="1"/>
    <col min="11278" max="11278" width="10.625" style="18" customWidth="1"/>
    <col min="11279" max="11279" width="16" style="18" customWidth="1"/>
    <col min="11280" max="11280" width="33" style="18" bestFit="1" customWidth="1"/>
    <col min="11281" max="11281" width="9.625" style="18" customWidth="1"/>
    <col min="11282" max="11282" width="18.75" style="18" customWidth="1"/>
    <col min="11283" max="11283" width="27.625" style="18" customWidth="1"/>
    <col min="11284" max="11284" width="4.875" style="18" customWidth="1"/>
    <col min="11285" max="11285" width="13" style="18" bestFit="1" customWidth="1"/>
    <col min="11286" max="11520" width="12" style="18"/>
    <col min="11521" max="11521" width="10.75" style="18" bestFit="1" customWidth="1"/>
    <col min="11522" max="11522" width="5.125" style="18" customWidth="1"/>
    <col min="11523" max="11523" width="16.5" style="18" customWidth="1"/>
    <col min="11524" max="11524" width="15.5" style="18" bestFit="1" customWidth="1"/>
    <col min="11525" max="11525" width="15.625" style="18" customWidth="1"/>
    <col min="11526" max="11526" width="11.125" style="18" customWidth="1"/>
    <col min="11527" max="11527" width="11.625" style="18" customWidth="1"/>
    <col min="11528" max="11528" width="12.75" style="18" customWidth="1"/>
    <col min="11529" max="11529" width="3" style="18" customWidth="1"/>
    <col min="11530" max="11530" width="4.625" style="18" customWidth="1"/>
    <col min="11531" max="11531" width="8.5" style="18" customWidth="1"/>
    <col min="11532" max="11533" width="10.75" style="18" customWidth="1"/>
    <col min="11534" max="11534" width="10.625" style="18" customWidth="1"/>
    <col min="11535" max="11535" width="16" style="18" customWidth="1"/>
    <col min="11536" max="11536" width="33" style="18" bestFit="1" customWidth="1"/>
    <col min="11537" max="11537" width="9.625" style="18" customWidth="1"/>
    <col min="11538" max="11538" width="18.75" style="18" customWidth="1"/>
    <col min="11539" max="11539" width="27.625" style="18" customWidth="1"/>
    <col min="11540" max="11540" width="4.875" style="18" customWidth="1"/>
    <col min="11541" max="11541" width="13" style="18" bestFit="1" customWidth="1"/>
    <col min="11542" max="11776" width="12" style="18"/>
    <col min="11777" max="11777" width="10.75" style="18" bestFit="1" customWidth="1"/>
    <col min="11778" max="11778" width="5.125" style="18" customWidth="1"/>
    <col min="11779" max="11779" width="16.5" style="18" customWidth="1"/>
    <col min="11780" max="11780" width="15.5" style="18" bestFit="1" customWidth="1"/>
    <col min="11781" max="11781" width="15.625" style="18" customWidth="1"/>
    <col min="11782" max="11782" width="11.125" style="18" customWidth="1"/>
    <col min="11783" max="11783" width="11.625" style="18" customWidth="1"/>
    <col min="11784" max="11784" width="12.75" style="18" customWidth="1"/>
    <col min="11785" max="11785" width="3" style="18" customWidth="1"/>
    <col min="11786" max="11786" width="4.625" style="18" customWidth="1"/>
    <col min="11787" max="11787" width="8.5" style="18" customWidth="1"/>
    <col min="11788" max="11789" width="10.75" style="18" customWidth="1"/>
    <col min="11790" max="11790" width="10.625" style="18" customWidth="1"/>
    <col min="11791" max="11791" width="16" style="18" customWidth="1"/>
    <col min="11792" max="11792" width="33" style="18" bestFit="1" customWidth="1"/>
    <col min="11793" max="11793" width="9.625" style="18" customWidth="1"/>
    <col min="11794" max="11794" width="18.75" style="18" customWidth="1"/>
    <col min="11795" max="11795" width="27.625" style="18" customWidth="1"/>
    <col min="11796" max="11796" width="4.875" style="18" customWidth="1"/>
    <col min="11797" max="11797" width="13" style="18" bestFit="1" customWidth="1"/>
    <col min="11798" max="12032" width="12" style="18"/>
    <col min="12033" max="12033" width="10.75" style="18" bestFit="1" customWidth="1"/>
    <col min="12034" max="12034" width="5.125" style="18" customWidth="1"/>
    <col min="12035" max="12035" width="16.5" style="18" customWidth="1"/>
    <col min="12036" max="12036" width="15.5" style="18" bestFit="1" customWidth="1"/>
    <col min="12037" max="12037" width="15.625" style="18" customWidth="1"/>
    <col min="12038" max="12038" width="11.125" style="18" customWidth="1"/>
    <col min="12039" max="12039" width="11.625" style="18" customWidth="1"/>
    <col min="12040" max="12040" width="12.75" style="18" customWidth="1"/>
    <col min="12041" max="12041" width="3" style="18" customWidth="1"/>
    <col min="12042" max="12042" width="4.625" style="18" customWidth="1"/>
    <col min="12043" max="12043" width="8.5" style="18" customWidth="1"/>
    <col min="12044" max="12045" width="10.75" style="18" customWidth="1"/>
    <col min="12046" max="12046" width="10.625" style="18" customWidth="1"/>
    <col min="12047" max="12047" width="16" style="18" customWidth="1"/>
    <col min="12048" max="12048" width="33" style="18" bestFit="1" customWidth="1"/>
    <col min="12049" max="12049" width="9.625" style="18" customWidth="1"/>
    <col min="12050" max="12050" width="18.75" style="18" customWidth="1"/>
    <col min="12051" max="12051" width="27.625" style="18" customWidth="1"/>
    <col min="12052" max="12052" width="4.875" style="18" customWidth="1"/>
    <col min="12053" max="12053" width="13" style="18" bestFit="1" customWidth="1"/>
    <col min="12054" max="12288" width="12" style="18"/>
    <col min="12289" max="12289" width="10.75" style="18" bestFit="1" customWidth="1"/>
    <col min="12290" max="12290" width="5.125" style="18" customWidth="1"/>
    <col min="12291" max="12291" width="16.5" style="18" customWidth="1"/>
    <col min="12292" max="12292" width="15.5" style="18" bestFit="1" customWidth="1"/>
    <col min="12293" max="12293" width="15.625" style="18" customWidth="1"/>
    <col min="12294" max="12294" width="11.125" style="18" customWidth="1"/>
    <col min="12295" max="12295" width="11.625" style="18" customWidth="1"/>
    <col min="12296" max="12296" width="12.75" style="18" customWidth="1"/>
    <col min="12297" max="12297" width="3" style="18" customWidth="1"/>
    <col min="12298" max="12298" width="4.625" style="18" customWidth="1"/>
    <col min="12299" max="12299" width="8.5" style="18" customWidth="1"/>
    <col min="12300" max="12301" width="10.75" style="18" customWidth="1"/>
    <col min="12302" max="12302" width="10.625" style="18" customWidth="1"/>
    <col min="12303" max="12303" width="16" style="18" customWidth="1"/>
    <col min="12304" max="12304" width="33" style="18" bestFit="1" customWidth="1"/>
    <col min="12305" max="12305" width="9.625" style="18" customWidth="1"/>
    <col min="12306" max="12306" width="18.75" style="18" customWidth="1"/>
    <col min="12307" max="12307" width="27.625" style="18" customWidth="1"/>
    <col min="12308" max="12308" width="4.875" style="18" customWidth="1"/>
    <col min="12309" max="12309" width="13" style="18" bestFit="1" customWidth="1"/>
    <col min="12310" max="12544" width="12" style="18"/>
    <col min="12545" max="12545" width="10.75" style="18" bestFit="1" customWidth="1"/>
    <col min="12546" max="12546" width="5.125" style="18" customWidth="1"/>
    <col min="12547" max="12547" width="16.5" style="18" customWidth="1"/>
    <col min="12548" max="12548" width="15.5" style="18" bestFit="1" customWidth="1"/>
    <col min="12549" max="12549" width="15.625" style="18" customWidth="1"/>
    <col min="12550" max="12550" width="11.125" style="18" customWidth="1"/>
    <col min="12551" max="12551" width="11.625" style="18" customWidth="1"/>
    <col min="12552" max="12552" width="12.75" style="18" customWidth="1"/>
    <col min="12553" max="12553" width="3" style="18" customWidth="1"/>
    <col min="12554" max="12554" width="4.625" style="18" customWidth="1"/>
    <col min="12555" max="12555" width="8.5" style="18" customWidth="1"/>
    <col min="12556" max="12557" width="10.75" style="18" customWidth="1"/>
    <col min="12558" max="12558" width="10.625" style="18" customWidth="1"/>
    <col min="12559" max="12559" width="16" style="18" customWidth="1"/>
    <col min="12560" max="12560" width="33" style="18" bestFit="1" customWidth="1"/>
    <col min="12561" max="12561" width="9.625" style="18" customWidth="1"/>
    <col min="12562" max="12562" width="18.75" style="18" customWidth="1"/>
    <col min="12563" max="12563" width="27.625" style="18" customWidth="1"/>
    <col min="12564" max="12564" width="4.875" style="18" customWidth="1"/>
    <col min="12565" max="12565" width="13" style="18" bestFit="1" customWidth="1"/>
    <col min="12566" max="12800" width="12" style="18"/>
    <col min="12801" max="12801" width="10.75" style="18" bestFit="1" customWidth="1"/>
    <col min="12802" max="12802" width="5.125" style="18" customWidth="1"/>
    <col min="12803" max="12803" width="16.5" style="18" customWidth="1"/>
    <col min="12804" max="12804" width="15.5" style="18" bestFit="1" customWidth="1"/>
    <col min="12805" max="12805" width="15.625" style="18" customWidth="1"/>
    <col min="12806" max="12806" width="11.125" style="18" customWidth="1"/>
    <col min="12807" max="12807" width="11.625" style="18" customWidth="1"/>
    <col min="12808" max="12808" width="12.75" style="18" customWidth="1"/>
    <col min="12809" max="12809" width="3" style="18" customWidth="1"/>
    <col min="12810" max="12810" width="4.625" style="18" customWidth="1"/>
    <col min="12811" max="12811" width="8.5" style="18" customWidth="1"/>
    <col min="12812" max="12813" width="10.75" style="18" customWidth="1"/>
    <col min="12814" max="12814" width="10.625" style="18" customWidth="1"/>
    <col min="12815" max="12815" width="16" style="18" customWidth="1"/>
    <col min="12816" max="12816" width="33" style="18" bestFit="1" customWidth="1"/>
    <col min="12817" max="12817" width="9.625" style="18" customWidth="1"/>
    <col min="12818" max="12818" width="18.75" style="18" customWidth="1"/>
    <col min="12819" max="12819" width="27.625" style="18" customWidth="1"/>
    <col min="12820" max="12820" width="4.875" style="18" customWidth="1"/>
    <col min="12821" max="12821" width="13" style="18" bestFit="1" customWidth="1"/>
    <col min="12822" max="13056" width="12" style="18"/>
    <col min="13057" max="13057" width="10.75" style="18" bestFit="1" customWidth="1"/>
    <col min="13058" max="13058" width="5.125" style="18" customWidth="1"/>
    <col min="13059" max="13059" width="16.5" style="18" customWidth="1"/>
    <col min="13060" max="13060" width="15.5" style="18" bestFit="1" customWidth="1"/>
    <col min="13061" max="13061" width="15.625" style="18" customWidth="1"/>
    <col min="13062" max="13062" width="11.125" style="18" customWidth="1"/>
    <col min="13063" max="13063" width="11.625" style="18" customWidth="1"/>
    <col min="13064" max="13064" width="12.75" style="18" customWidth="1"/>
    <col min="13065" max="13065" width="3" style="18" customWidth="1"/>
    <col min="13066" max="13066" width="4.625" style="18" customWidth="1"/>
    <col min="13067" max="13067" width="8.5" style="18" customWidth="1"/>
    <col min="13068" max="13069" width="10.75" style="18" customWidth="1"/>
    <col min="13070" max="13070" width="10.625" style="18" customWidth="1"/>
    <col min="13071" max="13071" width="16" style="18" customWidth="1"/>
    <col min="13072" max="13072" width="33" style="18" bestFit="1" customWidth="1"/>
    <col min="13073" max="13073" width="9.625" style="18" customWidth="1"/>
    <col min="13074" max="13074" width="18.75" style="18" customWidth="1"/>
    <col min="13075" max="13075" width="27.625" style="18" customWidth="1"/>
    <col min="13076" max="13076" width="4.875" style="18" customWidth="1"/>
    <col min="13077" max="13077" width="13" style="18" bestFit="1" customWidth="1"/>
    <col min="13078" max="13312" width="12" style="18"/>
    <col min="13313" max="13313" width="10.75" style="18" bestFit="1" customWidth="1"/>
    <col min="13314" max="13314" width="5.125" style="18" customWidth="1"/>
    <col min="13315" max="13315" width="16.5" style="18" customWidth="1"/>
    <col min="13316" max="13316" width="15.5" style="18" bestFit="1" customWidth="1"/>
    <col min="13317" max="13317" width="15.625" style="18" customWidth="1"/>
    <col min="13318" max="13318" width="11.125" style="18" customWidth="1"/>
    <col min="13319" max="13319" width="11.625" style="18" customWidth="1"/>
    <col min="13320" max="13320" width="12.75" style="18" customWidth="1"/>
    <col min="13321" max="13321" width="3" style="18" customWidth="1"/>
    <col min="13322" max="13322" width="4.625" style="18" customWidth="1"/>
    <col min="13323" max="13323" width="8.5" style="18" customWidth="1"/>
    <col min="13324" max="13325" width="10.75" style="18" customWidth="1"/>
    <col min="13326" max="13326" width="10.625" style="18" customWidth="1"/>
    <col min="13327" max="13327" width="16" style="18" customWidth="1"/>
    <col min="13328" max="13328" width="33" style="18" bestFit="1" customWidth="1"/>
    <col min="13329" max="13329" width="9.625" style="18" customWidth="1"/>
    <col min="13330" max="13330" width="18.75" style="18" customWidth="1"/>
    <col min="13331" max="13331" width="27.625" style="18" customWidth="1"/>
    <col min="13332" max="13332" width="4.875" style="18" customWidth="1"/>
    <col min="13333" max="13333" width="13" style="18" bestFit="1" customWidth="1"/>
    <col min="13334" max="13568" width="12" style="18"/>
    <col min="13569" max="13569" width="10.75" style="18" bestFit="1" customWidth="1"/>
    <col min="13570" max="13570" width="5.125" style="18" customWidth="1"/>
    <col min="13571" max="13571" width="16.5" style="18" customWidth="1"/>
    <col min="13572" max="13572" width="15.5" style="18" bestFit="1" customWidth="1"/>
    <col min="13573" max="13573" width="15.625" style="18" customWidth="1"/>
    <col min="13574" max="13574" width="11.125" style="18" customWidth="1"/>
    <col min="13575" max="13575" width="11.625" style="18" customWidth="1"/>
    <col min="13576" max="13576" width="12.75" style="18" customWidth="1"/>
    <col min="13577" max="13577" width="3" style="18" customWidth="1"/>
    <col min="13578" max="13578" width="4.625" style="18" customWidth="1"/>
    <col min="13579" max="13579" width="8.5" style="18" customWidth="1"/>
    <col min="13580" max="13581" width="10.75" style="18" customWidth="1"/>
    <col min="13582" max="13582" width="10.625" style="18" customWidth="1"/>
    <col min="13583" max="13583" width="16" style="18" customWidth="1"/>
    <col min="13584" max="13584" width="33" style="18" bestFit="1" customWidth="1"/>
    <col min="13585" max="13585" width="9.625" style="18" customWidth="1"/>
    <col min="13586" max="13586" width="18.75" style="18" customWidth="1"/>
    <col min="13587" max="13587" width="27.625" style="18" customWidth="1"/>
    <col min="13588" max="13588" width="4.875" style="18" customWidth="1"/>
    <col min="13589" max="13589" width="13" style="18" bestFit="1" customWidth="1"/>
    <col min="13590" max="13824" width="12" style="18"/>
    <col min="13825" max="13825" width="10.75" style="18" bestFit="1" customWidth="1"/>
    <col min="13826" max="13826" width="5.125" style="18" customWidth="1"/>
    <col min="13827" max="13827" width="16.5" style="18" customWidth="1"/>
    <col min="13828" max="13828" width="15.5" style="18" bestFit="1" customWidth="1"/>
    <col min="13829" max="13829" width="15.625" style="18" customWidth="1"/>
    <col min="13830" max="13830" width="11.125" style="18" customWidth="1"/>
    <col min="13831" max="13831" width="11.625" style="18" customWidth="1"/>
    <col min="13832" max="13832" width="12.75" style="18" customWidth="1"/>
    <col min="13833" max="13833" width="3" style="18" customWidth="1"/>
    <col min="13834" max="13834" width="4.625" style="18" customWidth="1"/>
    <col min="13835" max="13835" width="8.5" style="18" customWidth="1"/>
    <col min="13836" max="13837" width="10.75" style="18" customWidth="1"/>
    <col min="13838" max="13838" width="10.625" style="18" customWidth="1"/>
    <col min="13839" max="13839" width="16" style="18" customWidth="1"/>
    <col min="13840" max="13840" width="33" style="18" bestFit="1" customWidth="1"/>
    <col min="13841" max="13841" width="9.625" style="18" customWidth="1"/>
    <col min="13842" max="13842" width="18.75" style="18" customWidth="1"/>
    <col min="13843" max="13843" width="27.625" style="18" customWidth="1"/>
    <col min="13844" max="13844" width="4.875" style="18" customWidth="1"/>
    <col min="13845" max="13845" width="13" style="18" bestFit="1" customWidth="1"/>
    <col min="13846" max="14080" width="12" style="18"/>
    <col min="14081" max="14081" width="10.75" style="18" bestFit="1" customWidth="1"/>
    <col min="14082" max="14082" width="5.125" style="18" customWidth="1"/>
    <col min="14083" max="14083" width="16.5" style="18" customWidth="1"/>
    <col min="14084" max="14084" width="15.5" style="18" bestFit="1" customWidth="1"/>
    <col min="14085" max="14085" width="15.625" style="18" customWidth="1"/>
    <col min="14086" max="14086" width="11.125" style="18" customWidth="1"/>
    <col min="14087" max="14087" width="11.625" style="18" customWidth="1"/>
    <col min="14088" max="14088" width="12.75" style="18" customWidth="1"/>
    <col min="14089" max="14089" width="3" style="18" customWidth="1"/>
    <col min="14090" max="14090" width="4.625" style="18" customWidth="1"/>
    <col min="14091" max="14091" width="8.5" style="18" customWidth="1"/>
    <col min="14092" max="14093" width="10.75" style="18" customWidth="1"/>
    <col min="14094" max="14094" width="10.625" style="18" customWidth="1"/>
    <col min="14095" max="14095" width="16" style="18" customWidth="1"/>
    <col min="14096" max="14096" width="33" style="18" bestFit="1" customWidth="1"/>
    <col min="14097" max="14097" width="9.625" style="18" customWidth="1"/>
    <col min="14098" max="14098" width="18.75" style="18" customWidth="1"/>
    <col min="14099" max="14099" width="27.625" style="18" customWidth="1"/>
    <col min="14100" max="14100" width="4.875" style="18" customWidth="1"/>
    <col min="14101" max="14101" width="13" style="18" bestFit="1" customWidth="1"/>
    <col min="14102" max="14336" width="12" style="18"/>
    <col min="14337" max="14337" width="10.75" style="18" bestFit="1" customWidth="1"/>
    <col min="14338" max="14338" width="5.125" style="18" customWidth="1"/>
    <col min="14339" max="14339" width="16.5" style="18" customWidth="1"/>
    <col min="14340" max="14340" width="15.5" style="18" bestFit="1" customWidth="1"/>
    <col min="14341" max="14341" width="15.625" style="18" customWidth="1"/>
    <col min="14342" max="14342" width="11.125" style="18" customWidth="1"/>
    <col min="14343" max="14343" width="11.625" style="18" customWidth="1"/>
    <col min="14344" max="14344" width="12.75" style="18" customWidth="1"/>
    <col min="14345" max="14345" width="3" style="18" customWidth="1"/>
    <col min="14346" max="14346" width="4.625" style="18" customWidth="1"/>
    <col min="14347" max="14347" width="8.5" style="18" customWidth="1"/>
    <col min="14348" max="14349" width="10.75" style="18" customWidth="1"/>
    <col min="14350" max="14350" width="10.625" style="18" customWidth="1"/>
    <col min="14351" max="14351" width="16" style="18" customWidth="1"/>
    <col min="14352" max="14352" width="33" style="18" bestFit="1" customWidth="1"/>
    <col min="14353" max="14353" width="9.625" style="18" customWidth="1"/>
    <col min="14354" max="14354" width="18.75" style="18" customWidth="1"/>
    <col min="14355" max="14355" width="27.625" style="18" customWidth="1"/>
    <col min="14356" max="14356" width="4.875" style="18" customWidth="1"/>
    <col min="14357" max="14357" width="13" style="18" bestFit="1" customWidth="1"/>
    <col min="14358" max="14592" width="12" style="18"/>
    <col min="14593" max="14593" width="10.75" style="18" bestFit="1" customWidth="1"/>
    <col min="14594" max="14594" width="5.125" style="18" customWidth="1"/>
    <col min="14595" max="14595" width="16.5" style="18" customWidth="1"/>
    <col min="14596" max="14596" width="15.5" style="18" bestFit="1" customWidth="1"/>
    <col min="14597" max="14597" width="15.625" style="18" customWidth="1"/>
    <col min="14598" max="14598" width="11.125" style="18" customWidth="1"/>
    <col min="14599" max="14599" width="11.625" style="18" customWidth="1"/>
    <col min="14600" max="14600" width="12.75" style="18" customWidth="1"/>
    <col min="14601" max="14601" width="3" style="18" customWidth="1"/>
    <col min="14602" max="14602" width="4.625" style="18" customWidth="1"/>
    <col min="14603" max="14603" width="8.5" style="18" customWidth="1"/>
    <col min="14604" max="14605" width="10.75" style="18" customWidth="1"/>
    <col min="14606" max="14606" width="10.625" style="18" customWidth="1"/>
    <col min="14607" max="14607" width="16" style="18" customWidth="1"/>
    <col min="14608" max="14608" width="33" style="18" bestFit="1" customWidth="1"/>
    <col min="14609" max="14609" width="9.625" style="18" customWidth="1"/>
    <col min="14610" max="14610" width="18.75" style="18" customWidth="1"/>
    <col min="14611" max="14611" width="27.625" style="18" customWidth="1"/>
    <col min="14612" max="14612" width="4.875" style="18" customWidth="1"/>
    <col min="14613" max="14613" width="13" style="18" bestFit="1" customWidth="1"/>
    <col min="14614" max="14848" width="12" style="18"/>
    <col min="14849" max="14849" width="10.75" style="18" bestFit="1" customWidth="1"/>
    <col min="14850" max="14850" width="5.125" style="18" customWidth="1"/>
    <col min="14851" max="14851" width="16.5" style="18" customWidth="1"/>
    <col min="14852" max="14852" width="15.5" style="18" bestFit="1" customWidth="1"/>
    <col min="14853" max="14853" width="15.625" style="18" customWidth="1"/>
    <col min="14854" max="14854" width="11.125" style="18" customWidth="1"/>
    <col min="14855" max="14855" width="11.625" style="18" customWidth="1"/>
    <col min="14856" max="14856" width="12.75" style="18" customWidth="1"/>
    <col min="14857" max="14857" width="3" style="18" customWidth="1"/>
    <col min="14858" max="14858" width="4.625" style="18" customWidth="1"/>
    <col min="14859" max="14859" width="8.5" style="18" customWidth="1"/>
    <col min="14860" max="14861" width="10.75" style="18" customWidth="1"/>
    <col min="14862" max="14862" width="10.625" style="18" customWidth="1"/>
    <col min="14863" max="14863" width="16" style="18" customWidth="1"/>
    <col min="14864" max="14864" width="33" style="18" bestFit="1" customWidth="1"/>
    <col min="14865" max="14865" width="9.625" style="18" customWidth="1"/>
    <col min="14866" max="14866" width="18.75" style="18" customWidth="1"/>
    <col min="14867" max="14867" width="27.625" style="18" customWidth="1"/>
    <col min="14868" max="14868" width="4.875" style="18" customWidth="1"/>
    <col min="14869" max="14869" width="13" style="18" bestFit="1" customWidth="1"/>
    <col min="14870" max="15104" width="12" style="18"/>
    <col min="15105" max="15105" width="10.75" style="18" bestFit="1" customWidth="1"/>
    <col min="15106" max="15106" width="5.125" style="18" customWidth="1"/>
    <col min="15107" max="15107" width="16.5" style="18" customWidth="1"/>
    <col min="15108" max="15108" width="15.5" style="18" bestFit="1" customWidth="1"/>
    <col min="15109" max="15109" width="15.625" style="18" customWidth="1"/>
    <col min="15110" max="15110" width="11.125" style="18" customWidth="1"/>
    <col min="15111" max="15111" width="11.625" style="18" customWidth="1"/>
    <col min="15112" max="15112" width="12.75" style="18" customWidth="1"/>
    <col min="15113" max="15113" width="3" style="18" customWidth="1"/>
    <col min="15114" max="15114" width="4.625" style="18" customWidth="1"/>
    <col min="15115" max="15115" width="8.5" style="18" customWidth="1"/>
    <col min="15116" max="15117" width="10.75" style="18" customWidth="1"/>
    <col min="15118" max="15118" width="10.625" style="18" customWidth="1"/>
    <col min="15119" max="15119" width="16" style="18" customWidth="1"/>
    <col min="15120" max="15120" width="33" style="18" bestFit="1" customWidth="1"/>
    <col min="15121" max="15121" width="9.625" style="18" customWidth="1"/>
    <col min="15122" max="15122" width="18.75" style="18" customWidth="1"/>
    <col min="15123" max="15123" width="27.625" style="18" customWidth="1"/>
    <col min="15124" max="15124" width="4.875" style="18" customWidth="1"/>
    <col min="15125" max="15125" width="13" style="18" bestFit="1" customWidth="1"/>
    <col min="15126" max="15360" width="12" style="18"/>
    <col min="15361" max="15361" width="10.75" style="18" bestFit="1" customWidth="1"/>
    <col min="15362" max="15362" width="5.125" style="18" customWidth="1"/>
    <col min="15363" max="15363" width="16.5" style="18" customWidth="1"/>
    <col min="15364" max="15364" width="15.5" style="18" bestFit="1" customWidth="1"/>
    <col min="15365" max="15365" width="15.625" style="18" customWidth="1"/>
    <col min="15366" max="15366" width="11.125" style="18" customWidth="1"/>
    <col min="15367" max="15367" width="11.625" style="18" customWidth="1"/>
    <col min="15368" max="15368" width="12.75" style="18" customWidth="1"/>
    <col min="15369" max="15369" width="3" style="18" customWidth="1"/>
    <col min="15370" max="15370" width="4.625" style="18" customWidth="1"/>
    <col min="15371" max="15371" width="8.5" style="18" customWidth="1"/>
    <col min="15372" max="15373" width="10.75" style="18" customWidth="1"/>
    <col min="15374" max="15374" width="10.625" style="18" customWidth="1"/>
    <col min="15375" max="15375" width="16" style="18" customWidth="1"/>
    <col min="15376" max="15376" width="33" style="18" bestFit="1" customWidth="1"/>
    <col min="15377" max="15377" width="9.625" style="18" customWidth="1"/>
    <col min="15378" max="15378" width="18.75" style="18" customWidth="1"/>
    <col min="15379" max="15379" width="27.625" style="18" customWidth="1"/>
    <col min="15380" max="15380" width="4.875" style="18" customWidth="1"/>
    <col min="15381" max="15381" width="13" style="18" bestFit="1" customWidth="1"/>
    <col min="15382" max="15616" width="12" style="18"/>
    <col min="15617" max="15617" width="10.75" style="18" bestFit="1" customWidth="1"/>
    <col min="15618" max="15618" width="5.125" style="18" customWidth="1"/>
    <col min="15619" max="15619" width="16.5" style="18" customWidth="1"/>
    <col min="15620" max="15620" width="15.5" style="18" bestFit="1" customWidth="1"/>
    <col min="15621" max="15621" width="15.625" style="18" customWidth="1"/>
    <col min="15622" max="15622" width="11.125" style="18" customWidth="1"/>
    <col min="15623" max="15623" width="11.625" style="18" customWidth="1"/>
    <col min="15624" max="15624" width="12.75" style="18" customWidth="1"/>
    <col min="15625" max="15625" width="3" style="18" customWidth="1"/>
    <col min="15626" max="15626" width="4.625" style="18" customWidth="1"/>
    <col min="15627" max="15627" width="8.5" style="18" customWidth="1"/>
    <col min="15628" max="15629" width="10.75" style="18" customWidth="1"/>
    <col min="15630" max="15630" width="10.625" style="18" customWidth="1"/>
    <col min="15631" max="15631" width="16" style="18" customWidth="1"/>
    <col min="15632" max="15632" width="33" style="18" bestFit="1" customWidth="1"/>
    <col min="15633" max="15633" width="9.625" style="18" customWidth="1"/>
    <col min="15634" max="15634" width="18.75" style="18" customWidth="1"/>
    <col min="15635" max="15635" width="27.625" style="18" customWidth="1"/>
    <col min="15636" max="15636" width="4.875" style="18" customWidth="1"/>
    <col min="15637" max="15637" width="13" style="18" bestFit="1" customWidth="1"/>
    <col min="15638" max="15872" width="12" style="18"/>
    <col min="15873" max="15873" width="10.75" style="18" bestFit="1" customWidth="1"/>
    <col min="15874" max="15874" width="5.125" style="18" customWidth="1"/>
    <col min="15875" max="15875" width="16.5" style="18" customWidth="1"/>
    <col min="15876" max="15876" width="15.5" style="18" bestFit="1" customWidth="1"/>
    <col min="15877" max="15877" width="15.625" style="18" customWidth="1"/>
    <col min="15878" max="15878" width="11.125" style="18" customWidth="1"/>
    <col min="15879" max="15879" width="11.625" style="18" customWidth="1"/>
    <col min="15880" max="15880" width="12.75" style="18" customWidth="1"/>
    <col min="15881" max="15881" width="3" style="18" customWidth="1"/>
    <col min="15882" max="15882" width="4.625" style="18" customWidth="1"/>
    <col min="15883" max="15883" width="8.5" style="18" customWidth="1"/>
    <col min="15884" max="15885" width="10.75" style="18" customWidth="1"/>
    <col min="15886" max="15886" width="10.625" style="18" customWidth="1"/>
    <col min="15887" max="15887" width="16" style="18" customWidth="1"/>
    <col min="15888" max="15888" width="33" style="18" bestFit="1" customWidth="1"/>
    <col min="15889" max="15889" width="9.625" style="18" customWidth="1"/>
    <col min="15890" max="15890" width="18.75" style="18" customWidth="1"/>
    <col min="15891" max="15891" width="27.625" style="18" customWidth="1"/>
    <col min="15892" max="15892" width="4.875" style="18" customWidth="1"/>
    <col min="15893" max="15893" width="13" style="18" bestFit="1" customWidth="1"/>
    <col min="15894" max="16128" width="12" style="18"/>
    <col min="16129" max="16129" width="10.75" style="18" bestFit="1" customWidth="1"/>
    <col min="16130" max="16130" width="5.125" style="18" customWidth="1"/>
    <col min="16131" max="16131" width="16.5" style="18" customWidth="1"/>
    <col min="16132" max="16132" width="15.5" style="18" bestFit="1" customWidth="1"/>
    <col min="16133" max="16133" width="15.625" style="18" customWidth="1"/>
    <col min="16134" max="16134" width="11.125" style="18" customWidth="1"/>
    <col min="16135" max="16135" width="11.625" style="18" customWidth="1"/>
    <col min="16136" max="16136" width="12.75" style="18" customWidth="1"/>
    <col min="16137" max="16137" width="3" style="18" customWidth="1"/>
    <col min="16138" max="16138" width="4.625" style="18" customWidth="1"/>
    <col min="16139" max="16139" width="8.5" style="18" customWidth="1"/>
    <col min="16140" max="16141" width="10.75" style="18" customWidth="1"/>
    <col min="16142" max="16142" width="10.625" style="18" customWidth="1"/>
    <col min="16143" max="16143" width="16" style="18" customWidth="1"/>
    <col min="16144" max="16144" width="33" style="18" bestFit="1" customWidth="1"/>
    <col min="16145" max="16145" width="9.625" style="18" customWidth="1"/>
    <col min="16146" max="16146" width="18.75" style="18" customWidth="1"/>
    <col min="16147" max="16147" width="27.625" style="18" customWidth="1"/>
    <col min="16148" max="16148" width="4.875" style="18" customWidth="1"/>
    <col min="16149" max="16149" width="13" style="18" bestFit="1" customWidth="1"/>
    <col min="16150" max="16384" width="12" style="18"/>
  </cols>
  <sheetData>
    <row r="1" spans="1:29" s="2" customFormat="1" ht="29.25" customHeight="1">
      <c r="A1" s="24" t="s">
        <v>106</v>
      </c>
      <c r="B1" s="24" t="s">
        <v>107</v>
      </c>
      <c r="C1" s="95" t="s">
        <v>111</v>
      </c>
      <c r="D1" s="96" t="s">
        <v>112</v>
      </c>
      <c r="E1" s="96" t="s">
        <v>113</v>
      </c>
      <c r="F1" s="96" t="s">
        <v>114</v>
      </c>
      <c r="G1" s="96" t="s">
        <v>115</v>
      </c>
      <c r="H1" s="96" t="s">
        <v>116</v>
      </c>
      <c r="I1" s="96" t="s">
        <v>136</v>
      </c>
      <c r="J1" s="96" t="s">
        <v>137</v>
      </c>
      <c r="K1" s="97" t="s">
        <v>117</v>
      </c>
      <c r="L1" s="96" t="s">
        <v>118</v>
      </c>
      <c r="M1" s="96" t="s">
        <v>119</v>
      </c>
      <c r="N1" s="96" t="s">
        <v>120</v>
      </c>
      <c r="O1" s="96" t="s">
        <v>121</v>
      </c>
      <c r="P1" s="96" t="s">
        <v>122</v>
      </c>
      <c r="Q1" s="96" t="s">
        <v>123</v>
      </c>
      <c r="R1" s="96" t="s">
        <v>124</v>
      </c>
      <c r="S1" s="96" t="s">
        <v>125</v>
      </c>
      <c r="T1" s="95" t="s">
        <v>126</v>
      </c>
      <c r="U1" s="1" t="s">
        <v>7</v>
      </c>
      <c r="V1" s="1" t="s">
        <v>127</v>
      </c>
      <c r="W1" s="1" t="s">
        <v>128</v>
      </c>
      <c r="X1" s="1" t="s">
        <v>129</v>
      </c>
      <c r="Y1" s="1" t="s">
        <v>130</v>
      </c>
      <c r="Z1" s="1" t="s">
        <v>131</v>
      </c>
      <c r="AA1" s="1" t="s">
        <v>132</v>
      </c>
      <c r="AB1" s="25" t="s">
        <v>133</v>
      </c>
      <c r="AC1" s="1" t="s">
        <v>134</v>
      </c>
    </row>
    <row r="2" spans="1:29" s="4" customFormat="1" ht="35.25" customHeight="1">
      <c r="A2" s="3" t="s">
        <v>162</v>
      </c>
      <c r="B2" s="3">
        <f>入力欄!X19</f>
        <v>0</v>
      </c>
      <c r="C2" s="98" t="str">
        <f>TEXT(入力欄!K19,0)</f>
        <v>0</v>
      </c>
      <c r="D2" s="99" t="s">
        <v>138</v>
      </c>
      <c r="E2" s="100">
        <f>IF(入力欄!K34="",入力欄!M30,ASC(UPPER(入力欄!K34)))</f>
        <v>0</v>
      </c>
      <c r="F2" s="101">
        <f>IF(入力欄!K34="",入力欄!W30,ASC(UPPER(入力欄!Y34&amp;" "&amp;入力欄!R34)))</f>
        <v>0</v>
      </c>
      <c r="G2" s="100" t="str">
        <f>ASC(IF(入力欄!K34="",入力欄!M31,入力欄!K36))</f>
        <v/>
      </c>
      <c r="H2" s="101" t="str">
        <f>ASC(IF(入力欄!K34="",入力欄!W31,入力欄!Y36&amp;" "&amp;入力欄!R36))</f>
        <v/>
      </c>
      <c r="I2" s="98" t="str">
        <f>IF(入力欄!K34="",入力欄!M30&amp;"　"&amp;入力欄!W30,ASC(UPPER(入力欄!K34&amp;" "&amp;入力欄!R34&amp;" "&amp;入力欄!Y34)))</f>
        <v>　</v>
      </c>
      <c r="J2" s="98" t="str">
        <f>ASC(UPPER(IF(入力欄!K34="",入力欄!M32&amp;" "&amp;入力欄!W32,入力欄!K34&amp;" "&amp;入力欄!R34&amp;" "&amp;入力欄!Y34)))</f>
        <v xml:space="preserve"> </v>
      </c>
      <c r="K2" s="102">
        <f>入力欄!M29</f>
        <v>0</v>
      </c>
      <c r="L2" s="103">
        <f ca="1">IF(COUNTIF(入力欄!F47,"*更新*"),DATE(YEAR(TODAY()),MONTH(TODAY()),1),入力欄!$M$27)</f>
        <v>0</v>
      </c>
      <c r="M2" s="104">
        <f>IF(入力欄!K23="005…医歯学系から理工学系への勤務者等",IF((入力欄!M28-L2)&gt;365,入力欄!M28,TEXT((EDATE(L2,60)-1),"yyyy-mm-dd")),入力欄!M28)</f>
        <v>0</v>
      </c>
      <c r="N2" s="105" t="str">
        <f>IF(入力欄!Z29="男","1",IF(入力欄!Z29="女",2,"未記入"))</f>
        <v>未記入</v>
      </c>
      <c r="O2" s="105">
        <v>3</v>
      </c>
      <c r="P2" s="106">
        <v>1000000</v>
      </c>
      <c r="Q2" s="107">
        <f>入力欄!K23</f>
        <v>0</v>
      </c>
      <c r="R2" s="100" t="str">
        <f>LOWER(IF(入力欄!K34="",入力欄!M32,入力欄!K34))</f>
        <v/>
      </c>
      <c r="S2" s="101" t="str">
        <f>LOWER(IF(入力欄!K34="",入力欄!W32,入力欄!Z34&amp;" "&amp;入力欄!S34))</f>
        <v/>
      </c>
      <c r="T2" s="98" t="str">
        <f>IF(入力欄!W47="","",入力欄!W47)</f>
        <v/>
      </c>
      <c r="U2" s="108">
        <f>入力欄!K22</f>
        <v>0</v>
      </c>
      <c r="V2" s="109">
        <f>入力欄!K24</f>
        <v>0</v>
      </c>
      <c r="W2" s="109">
        <f>入力欄!K26</f>
        <v>0</v>
      </c>
      <c r="X2" s="109">
        <f>入力欄!Z25</f>
        <v>0</v>
      </c>
      <c r="Y2" s="109">
        <f>入力欄!X19</f>
        <v>0</v>
      </c>
      <c r="Z2" s="110">
        <f>入力欄!N25</f>
        <v>0</v>
      </c>
      <c r="AA2" s="110"/>
      <c r="AB2" s="26" t="str">
        <f>IF(入力欄!$G$47="前回と同じ番号(更新発行)","更新1",IF(入力欄!$G$47="新規(以前の発行無し)","新規","更新2"))</f>
        <v>更新2</v>
      </c>
      <c r="AC2" s="109" t="s">
        <v>135</v>
      </c>
    </row>
    <row r="3" spans="1:29" s="10" customFormat="1" ht="15" customHeight="1">
      <c r="C3" s="5"/>
      <c r="D3" s="6"/>
      <c r="E3" s="6"/>
      <c r="F3" s="6"/>
      <c r="G3" s="5"/>
      <c r="H3" s="7"/>
      <c r="I3" s="5"/>
      <c r="J3" s="8"/>
      <c r="K3" s="7"/>
      <c r="L3" s="9"/>
      <c r="M3" s="9"/>
      <c r="N3" s="9"/>
      <c r="O3" s="5"/>
      <c r="P3" s="5"/>
      <c r="Q3" s="7"/>
      <c r="R3" s="6"/>
      <c r="S3" s="6"/>
      <c r="T3" s="7"/>
      <c r="U3" s="7"/>
      <c r="V3" s="7"/>
      <c r="W3" s="111"/>
      <c r="X3" s="5"/>
      <c r="Y3" s="5"/>
      <c r="Z3" s="5"/>
    </row>
    <row r="4" spans="1:29" ht="15" customHeight="1">
      <c r="C4" s="11"/>
      <c r="D4" s="12"/>
      <c r="E4" s="12"/>
      <c r="F4" s="12"/>
      <c r="G4" s="11"/>
      <c r="H4" s="13"/>
      <c r="I4" s="13"/>
      <c r="J4" s="14"/>
      <c r="K4" s="13"/>
      <c r="L4" s="15"/>
      <c r="M4" s="15"/>
      <c r="N4" s="15"/>
      <c r="O4" s="11"/>
      <c r="P4" s="11"/>
      <c r="Q4" s="13"/>
      <c r="R4" s="12"/>
      <c r="S4" s="12"/>
      <c r="T4" s="13"/>
      <c r="U4" s="16"/>
      <c r="V4" s="16"/>
      <c r="X4" s="11"/>
      <c r="Y4" s="11"/>
      <c r="Z4" s="11"/>
    </row>
    <row r="5" spans="1:29" ht="15" customHeight="1">
      <c r="J5" s="20"/>
    </row>
    <row r="8" spans="1:29" ht="15" customHeight="1">
      <c r="E8" s="42"/>
    </row>
    <row r="9" spans="1:29" ht="15" customHeight="1">
      <c r="E9" s="41"/>
      <c r="F9" s="41"/>
    </row>
    <row r="10" spans="1:29" ht="15" customHeight="1">
      <c r="E10" s="42"/>
    </row>
    <row r="12" spans="1:29" ht="15" customHeight="1">
      <c r="A12" s="115" t="s">
        <v>146</v>
      </c>
    </row>
    <row r="13" spans="1:29" ht="15" customHeight="1">
      <c r="A13" s="116" t="s">
        <v>147</v>
      </c>
    </row>
    <row r="14" spans="1:29" ht="15" customHeight="1">
      <c r="A14" s="116" t="s">
        <v>148</v>
      </c>
    </row>
    <row r="15" spans="1:29" ht="15" customHeight="1">
      <c r="A15" s="116" t="s">
        <v>149</v>
      </c>
    </row>
    <row r="16" spans="1:29" ht="15" customHeight="1">
      <c r="A16" s="116" t="s">
        <v>150</v>
      </c>
    </row>
    <row r="17" spans="1:1" ht="15" customHeight="1">
      <c r="A17" s="116" t="s">
        <v>151</v>
      </c>
    </row>
    <row r="18" spans="1:1" ht="15" customHeight="1">
      <c r="A18" s="116" t="s">
        <v>152</v>
      </c>
    </row>
    <row r="19" spans="1:1" ht="15" customHeight="1">
      <c r="A19" s="116" t="s">
        <v>153</v>
      </c>
    </row>
    <row r="20" spans="1:1" ht="15" customHeight="1">
      <c r="A20" s="116" t="s">
        <v>154</v>
      </c>
    </row>
    <row r="21" spans="1:1" ht="15" customHeight="1">
      <c r="A21" s="116" t="s">
        <v>155</v>
      </c>
    </row>
    <row r="22" spans="1:1" ht="15" customHeight="1">
      <c r="A22" s="116" t="s">
        <v>156</v>
      </c>
    </row>
    <row r="23" spans="1:1" ht="15" customHeight="1">
      <c r="A23" s="116" t="s">
        <v>157</v>
      </c>
    </row>
    <row r="24" spans="1:1" ht="15" customHeight="1">
      <c r="A24" s="116" t="s">
        <v>158</v>
      </c>
    </row>
    <row r="25" spans="1:1" ht="15" customHeight="1">
      <c r="A25" s="116" t="s">
        <v>159</v>
      </c>
    </row>
    <row r="26" spans="1:1" ht="15" customHeight="1">
      <c r="A26" s="116" t="s">
        <v>160</v>
      </c>
    </row>
  </sheetData>
  <phoneticPr fontId="25"/>
  <conditionalFormatting sqref="C2">
    <cfRule type="duplicateValues" dxfId="14" priority="9"/>
    <cfRule type="containsText" dxfId="13" priority="10" stopIfTrue="1" operator="containsText" text="未記入">
      <formula>NOT(ISERROR(SEARCH("未記入",C2)))</formula>
    </cfRule>
    <cfRule type="containsText" dxfId="12" priority="11" stopIfTrue="1" operator="containsText" text="未入力">
      <formula>NOT(ISERROR(SEARCH("未入力",C2)))</formula>
    </cfRule>
    <cfRule type="containsText" dxfId="11" priority="12" stopIfTrue="1" operator="containsText" text="COMPANY参照">
      <formula>NOT(ISERROR(SEARCH("COMPANY参照",C2)))</formula>
    </cfRule>
    <cfRule type="containsErrors" dxfId="10" priority="13" stopIfTrue="1">
      <formula>ISERROR(C2)</formula>
    </cfRule>
    <cfRule type="containsBlanks" dxfId="9" priority="14" stopIfTrue="1">
      <formula>LEN(TRIM(C2))=0</formula>
    </cfRule>
    <cfRule type="cellIs" dxfId="8" priority="15" stopIfTrue="1" operator="equal">
      <formula>0</formula>
    </cfRule>
  </conditionalFormatting>
  <conditionalFormatting sqref="U2:Z2 C1:D1 I1:Z1 O2:S2 E1:H2">
    <cfRule type="containsText" dxfId="7" priority="5" stopIfTrue="1" operator="containsText" text="未記入">
      <formula>NOT(ISERROR(SEARCH("未記入",C1)))</formula>
    </cfRule>
    <cfRule type="containsText" dxfId="6" priority="6" stopIfTrue="1" operator="containsText" text="未入力">
      <formula>NOT(ISERROR(SEARCH("未入力",C1)))</formula>
    </cfRule>
    <cfRule type="containsText" dxfId="5" priority="7" stopIfTrue="1" operator="containsText" text="COMPANY参照">
      <formula>NOT(ISERROR(SEARCH("COMPANY参照",C1)))</formula>
    </cfRule>
    <cfRule type="containsErrors" dxfId="4" priority="8" stopIfTrue="1">
      <formula>ISERROR(C1)</formula>
    </cfRule>
  </conditionalFormatting>
  <conditionalFormatting sqref="I2:M2">
    <cfRule type="containsText" dxfId="3" priority="1" stopIfTrue="1" operator="containsText" text="未記入">
      <formula>NOT(ISERROR(SEARCH("未記入",I2)))</formula>
    </cfRule>
    <cfRule type="containsText" dxfId="2" priority="2" stopIfTrue="1" operator="containsText" text="未入力">
      <formula>NOT(ISERROR(SEARCH("未入力",I2)))</formula>
    </cfRule>
    <cfRule type="containsText" dxfId="1" priority="3" stopIfTrue="1" operator="containsText" text="COMPANY参照">
      <formula>NOT(ISERROR(SEARCH("COMPANY参照",I2)))</formula>
    </cfRule>
    <cfRule type="containsErrors" dxfId="0" priority="4" stopIfTrue="1">
      <formula>ISERROR(I2)</formula>
    </cfRule>
  </conditionalFormatting>
  <pageMargins left="0.75" right="0.75" top="1" bottom="1" header="0.51200000000000001" footer="0.51200000000000001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入力欄</vt:lpstr>
      <vt:lpstr>事務使用</vt:lpstr>
      <vt:lpstr>入力欄!Print_Area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経理課共済掛</dc:creator>
  <cp:lastModifiedBy>Administrator</cp:lastModifiedBy>
  <cp:revision>2</cp:revision>
  <cp:lastPrinted>2024-09-06T09:08:58Z</cp:lastPrinted>
  <dcterms:created xsi:type="dcterms:W3CDTF">2016-10-26T10:56:00Z</dcterms:created>
  <dcterms:modified xsi:type="dcterms:W3CDTF">2025-02-18T23:47:14Z</dcterms:modified>
</cp:coreProperties>
</file>