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L21-012Au\Documents\職員証関係\"/>
    </mc:Choice>
  </mc:AlternateContent>
  <xr:revisionPtr revIDLastSave="0" documentId="13_ncr:1_{4CEE9660-1203-4F7B-89F8-F7E37E1DE00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欄" sheetId="2" r:id="rId1"/>
    <sheet name="事務使用" sheetId="3" r:id="rId2"/>
  </sheets>
  <definedNames>
    <definedName name="_xlnm.Print_Area" localSheetId="0">入力欄!$A$1:$AE$86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" i="3" l="1"/>
  <c r="R2" i="3"/>
  <c r="J2" i="3"/>
  <c r="I2" i="3"/>
  <c r="F2" i="3"/>
  <c r="E2" i="3"/>
  <c r="H2" i="3"/>
  <c r="G2" i="3"/>
  <c r="N2" i="3" l="1"/>
  <c r="AB2" i="3" l="1"/>
  <c r="Z2" i="3"/>
  <c r="Y2" i="3"/>
  <c r="X2" i="3"/>
  <c r="W2" i="3"/>
  <c r="V2" i="3"/>
  <c r="U2" i="3"/>
  <c r="T2" i="3"/>
  <c r="Q2" i="3" l="1"/>
  <c r="M2" i="3"/>
  <c r="L2" i="3"/>
  <c r="K2" i="3"/>
  <c r="C2" i="3"/>
  <c r="AG32" i="2" l="1"/>
  <c r="AG30" i="2"/>
  <c r="T40" i="2" l="1"/>
  <c r="M40" i="2" s="1"/>
  <c r="AG40" i="2" l="1"/>
  <c r="U41" i="2" l="1"/>
  <c r="M41" i="2"/>
  <c r="E41" i="2"/>
  <c r="T41" i="2"/>
  <c r="L41" i="2"/>
  <c r="D41" i="2"/>
  <c r="S41" i="2"/>
  <c r="K41" i="2"/>
  <c r="R41" i="2"/>
  <c r="J41" i="2"/>
  <c r="N41" i="2"/>
  <c r="Q41" i="2"/>
  <c r="I41" i="2"/>
  <c r="X41" i="2"/>
  <c r="P41" i="2"/>
  <c r="H41" i="2"/>
  <c r="W41" i="2"/>
  <c r="O41" i="2"/>
  <c r="G41" i="2"/>
  <c r="V41" i="2"/>
  <c r="F41" i="2"/>
  <c r="C41" i="2"/>
  <c r="AQ34" i="2"/>
  <c r="AT34" i="2" s="1"/>
  <c r="AQ32" i="2"/>
  <c r="AR32" i="2" s="1"/>
  <c r="AW32" i="2" l="1"/>
  <c r="AR34" i="2"/>
  <c r="AS32" i="2" s="1"/>
  <c r="AT32" i="2"/>
  <c r="AT36" i="2" l="1"/>
  <c r="AW38" i="2" s="1"/>
  <c r="AT38" i="2" s="1"/>
  <c r="AR35" i="2" l="1"/>
  <c r="AR36" i="2" s="1"/>
  <c r="L49" i="2" l="1"/>
  <c r="B2" i="3" l="1"/>
  <c r="AW34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HP16-041Au</author>
    <author>東京工業大学</author>
  </authors>
  <commentList>
    <comment ref="K2" authorId="0" shapeId="0" xr:uid="{AB623844-6B78-4F05-A388-F9C40D75D930}">
      <text>
        <r>
          <rPr>
            <b/>
            <sz val="9"/>
            <color indexed="81"/>
            <rFont val="MS P ゴシック"/>
            <family val="3"/>
            <charset val="128"/>
          </rPr>
          <t>赤色セル（未入力項目）が無いかを確認した上で，提出してください。</t>
        </r>
      </text>
    </comment>
    <comment ref="Y19" authorId="1" shapeId="0" xr:uid="{00000000-0006-0000-0000-000002000000}">
      <text>
        <r>
          <rPr>
            <b/>
            <sz val="10"/>
            <color indexed="81"/>
            <rFont val="MS P ゴシック"/>
            <family val="3"/>
            <charset val="128"/>
          </rPr>
          <t>※田町勤務で大岡山に取りに来られない方は，必ず事前に田町事務にご相談ください。</t>
        </r>
      </text>
    </comment>
    <comment ref="C37" authorId="0" shapeId="0" xr:uid="{360F9EC4-0406-47E0-846A-BDFA5332208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アルファベットの氏名が22文字（スペース，ピリオド等を含む）を超える場合は、22文字以内に略した名前を記載してください。</t>
        </r>
        <r>
          <rPr>
            <b/>
            <sz val="11"/>
            <color indexed="10"/>
            <rFont val="MS P ゴシック"/>
            <family val="3"/>
            <charset val="128"/>
          </rPr>
          <t>この名前が「アクセスカード」に印字されます。</t>
        </r>
      </text>
    </comment>
    <comment ref="X47" authorId="0" shapeId="0" xr:uid="{1DE412FD-E7A1-4F21-8FEE-23CB1B947E61}">
      <text>
        <r>
          <rPr>
            <b/>
            <sz val="9"/>
            <color indexed="81"/>
            <rFont val="MS P ゴシック"/>
            <family val="3"/>
            <charset val="128"/>
          </rPr>
          <t>現在の職員番号をご入力ください（8ｹﾀ）</t>
        </r>
      </text>
    </comment>
    <comment ref="G49" authorId="2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「紛失」の場合、再発行手数料
2,500円を申し受けます。</t>
        </r>
      </text>
    </comment>
  </commentList>
</comments>
</file>

<file path=xl/sharedStrings.xml><?xml version="1.0" encoding="utf-8"?>
<sst xmlns="http://schemas.openxmlformats.org/spreadsheetml/2006/main" count="173" uniqueCount="164">
  <si>
    <t>姓</t>
  </si>
  <si>
    <t>名</t>
  </si>
  <si>
    <t>Given Name</t>
  </si>
  <si>
    <t>Middle Name</t>
  </si>
  <si>
    <t>（注意）この申請書に記入された個人情報は，認証・認可システムの管理・運用データとして使用されます。</t>
  </si>
  <si>
    <t>受取希望場所</t>
    <phoneticPr fontId="25"/>
  </si>
  <si>
    <t xml:space="preserve">  FAMILY  Name</t>
  </si>
  <si>
    <t>所属</t>
    <rPh sb="0" eb="2">
      <t>ショゾク</t>
    </rPh>
    <phoneticPr fontId="31"/>
  </si>
  <si>
    <t>カード種別</t>
    <rPh sb="3" eb="5">
      <t>シュベツ</t>
    </rPh>
    <phoneticPr fontId="31"/>
  </si>
  <si>
    <t>所属コード</t>
    <rPh sb="0" eb="2">
      <t>ショゾク</t>
    </rPh>
    <phoneticPr fontId="31"/>
  </si>
  <si>
    <t>職名</t>
    <rPh sb="0" eb="2">
      <t>ショクメイ</t>
    </rPh>
    <phoneticPr fontId="31"/>
  </si>
  <si>
    <t>メールアドレス</t>
    <phoneticPr fontId="31"/>
  </si>
  <si>
    <r>
      <rPr>
        <sz val="12"/>
        <rFont val="ＭＳ Ｐゴシック"/>
        <family val="2"/>
        <charset val="128"/>
      </rPr>
      <t>→</t>
    </r>
    <phoneticPr fontId="25"/>
  </si>
  <si>
    <t>職員証に記載される名前（アルファベットの場合）</t>
    <phoneticPr fontId="25"/>
  </si>
  <si>
    <t>再発行理由</t>
    <rPh sb="0" eb="3">
      <t>サイハッコウ</t>
    </rPh>
    <rPh sb="3" eb="5">
      <t>リユウ</t>
    </rPh>
    <phoneticPr fontId="25"/>
  </si>
  <si>
    <t>教員</t>
    <rPh sb="0" eb="2">
      <t>キョウイン</t>
    </rPh>
    <phoneticPr fontId="25"/>
  </si>
  <si>
    <t>職員</t>
    <rPh sb="0" eb="2">
      <t>ショクイン</t>
    </rPh>
    <phoneticPr fontId="25"/>
  </si>
  <si>
    <t>特任教員</t>
    <rPh sb="0" eb="2">
      <t>トクニン</t>
    </rPh>
    <rPh sb="2" eb="4">
      <t>キョウイン</t>
    </rPh>
    <phoneticPr fontId="25"/>
  </si>
  <si>
    <t>常勤職員</t>
    <rPh sb="0" eb="2">
      <t>ジョウキン</t>
    </rPh>
    <rPh sb="2" eb="4">
      <t>ショクイン</t>
    </rPh>
    <phoneticPr fontId="25"/>
  </si>
  <si>
    <t>研究員</t>
    <rPh sb="0" eb="3">
      <t>ケンキュウイン</t>
    </rPh>
    <phoneticPr fontId="25"/>
  </si>
  <si>
    <t>支援員</t>
    <rPh sb="0" eb="2">
      <t>シエン</t>
    </rPh>
    <rPh sb="2" eb="3">
      <t>イン</t>
    </rPh>
    <phoneticPr fontId="25"/>
  </si>
  <si>
    <t>専門員</t>
    <rPh sb="0" eb="3">
      <t>センモンイン</t>
    </rPh>
    <phoneticPr fontId="25"/>
  </si>
  <si>
    <t>その他</t>
    <rPh sb="2" eb="3">
      <t>タ</t>
    </rPh>
    <phoneticPr fontId="25"/>
  </si>
  <si>
    <t>区分</t>
    <rPh sb="0" eb="2">
      <t>クブン</t>
    </rPh>
    <phoneticPr fontId="25"/>
  </si>
  <si>
    <t>受取場所</t>
    <rPh sb="0" eb="1">
      <t>ウ</t>
    </rPh>
    <rPh sb="1" eb="2">
      <t>ト</t>
    </rPh>
    <rPh sb="2" eb="4">
      <t>バショ</t>
    </rPh>
    <phoneticPr fontId="25"/>
  </si>
  <si>
    <t>教務職員</t>
    <rPh sb="0" eb="2">
      <t>キョウム</t>
    </rPh>
    <rPh sb="2" eb="4">
      <t>ショクイン</t>
    </rPh>
    <phoneticPr fontId="25"/>
  </si>
  <si>
    <t>職員証有効期限</t>
    <rPh sb="0" eb="2">
      <t>ショクイン</t>
    </rPh>
    <rPh sb="2" eb="3">
      <t>ショウ</t>
    </rPh>
    <rPh sb="3" eb="5">
      <t>ユウコウ</t>
    </rPh>
    <rPh sb="5" eb="7">
      <t>キゲン</t>
    </rPh>
    <phoneticPr fontId="25"/>
  </si>
  <si>
    <t>前回交付時の学籍番号・職員番号等
(ｶｰﾄﾞ券面に記載された番号)</t>
    <rPh sb="0" eb="2">
      <t>ゼンカイ</t>
    </rPh>
    <rPh sb="2" eb="4">
      <t>コウフ</t>
    </rPh>
    <rPh sb="4" eb="5">
      <t>ジ</t>
    </rPh>
    <phoneticPr fontId="25"/>
  </si>
  <si>
    <t xml:space="preserve">   </t>
    <phoneticPr fontId="25"/>
  </si>
  <si>
    <t>文字数→</t>
    <rPh sb="0" eb="3">
      <t>モジスウ</t>
    </rPh>
    <phoneticPr fontId="25"/>
  </si>
  <si>
    <t>※お急ぎでの発行の場合は，ご連絡ください。</t>
    <rPh sb="2" eb="3">
      <t>イソ</t>
    </rPh>
    <rPh sb="6" eb="8">
      <t>ハッコウ</t>
    </rPh>
    <rPh sb="9" eb="11">
      <t>バアイ</t>
    </rPh>
    <rPh sb="14" eb="16">
      <t>レンラク</t>
    </rPh>
    <phoneticPr fontId="25"/>
  </si>
  <si>
    <t>　【理工学系】職員証・アクセスカード担当　内線（7620）</t>
    <rPh sb="2" eb="6">
      <t>リコウガクケイ</t>
    </rPh>
    <rPh sb="7" eb="9">
      <t>ショクイン</t>
    </rPh>
    <rPh sb="9" eb="10">
      <t>ショウ</t>
    </rPh>
    <rPh sb="18" eb="20">
      <t>タントウ</t>
    </rPh>
    <rPh sb="21" eb="23">
      <t>ナイセン</t>
    </rPh>
    <phoneticPr fontId="25"/>
  </si>
  <si>
    <t>←漢字表記</t>
    <rPh sb="1" eb="3">
      <t>カンジ</t>
    </rPh>
    <rPh sb="3" eb="5">
      <t>ヒョウキ</t>
    </rPh>
    <phoneticPr fontId="25"/>
  </si>
  <si>
    <t>←ﾛｰﾏ字表記</t>
    <rPh sb="4" eb="5">
      <t>ジ</t>
    </rPh>
    <rPh sb="5" eb="7">
      <t>ヒョウキ</t>
    </rPh>
    <phoneticPr fontId="25"/>
  </si>
  <si>
    <t>姓</t>
    <rPh sb="0" eb="1">
      <t>セイ</t>
    </rPh>
    <phoneticPr fontId="25"/>
  </si>
  <si>
    <t>名</t>
    <rPh sb="0" eb="1">
      <t>メイ</t>
    </rPh>
    <phoneticPr fontId="25"/>
  </si>
  <si>
    <t>字数</t>
    <rPh sb="0" eb="2">
      <t>ジスウ</t>
    </rPh>
    <phoneticPr fontId="25"/>
  </si>
  <si>
    <t>字数合計</t>
    <rPh sb="0" eb="2">
      <t>ジスウ</t>
    </rPh>
    <rPh sb="2" eb="4">
      <t>ゴウケイ</t>
    </rPh>
    <phoneticPr fontId="25"/>
  </si>
  <si>
    <t>イニシャル</t>
    <phoneticPr fontId="25"/>
  </si>
  <si>
    <t>判定</t>
    <rPh sb="0" eb="2">
      <t>ハンテイ</t>
    </rPh>
    <phoneticPr fontId="25"/>
  </si>
  <si>
    <t>18文字以下</t>
    <rPh sb="2" eb="4">
      <t>モジ</t>
    </rPh>
    <rPh sb="4" eb="6">
      <t>イカ</t>
    </rPh>
    <phoneticPr fontId="25"/>
  </si>
  <si>
    <t>18文字以上</t>
    <rPh sb="2" eb="4">
      <t>モジ</t>
    </rPh>
    <rPh sb="4" eb="6">
      <t>イジョウ</t>
    </rPh>
    <phoneticPr fontId="25"/>
  </si>
  <si>
    <t>18文字以上→</t>
    <rPh sb="2" eb="4">
      <t>モジ</t>
    </rPh>
    <rPh sb="4" eb="6">
      <t>イジョウ</t>
    </rPh>
    <phoneticPr fontId="25"/>
  </si>
  <si>
    <t>←18字以上の場合は省略されます。</t>
    <rPh sb="3" eb="4">
      <t>ジ</t>
    </rPh>
    <rPh sb="4" eb="6">
      <t>イジョウ</t>
    </rPh>
    <rPh sb="7" eb="9">
      <t>バアイ</t>
    </rPh>
    <rPh sb="10" eb="12">
      <t>ショウリャク</t>
    </rPh>
    <phoneticPr fontId="25"/>
  </si>
  <si>
    <r>
      <t>　</t>
    </r>
    <r>
      <rPr>
        <sz val="12"/>
        <color rgb="FF000000"/>
        <rFont val="ＭＳ 明朝"/>
        <family val="1"/>
        <charset val="128"/>
      </rPr>
      <t>東京科学大学理事長　殿</t>
    </r>
    <rPh sb="3" eb="5">
      <t>カガク</t>
    </rPh>
    <rPh sb="7" eb="10">
      <t>リジチョウ</t>
    </rPh>
    <phoneticPr fontId="25"/>
  </si>
  <si>
    <t>アクセスカード発行申請書</t>
    <rPh sb="7" eb="9">
      <t>ハッコウ</t>
    </rPh>
    <rPh sb="9" eb="12">
      <t>シンセイショ</t>
    </rPh>
    <phoneticPr fontId="25"/>
  </si>
  <si>
    <t>アクセスカード発行完了の連絡は，上記申請者または事務連絡先にいたします。</t>
  </si>
  <si>
    <t>アクセスカード・新規</t>
    <rPh sb="8" eb="10">
      <t>シンキ</t>
    </rPh>
    <phoneticPr fontId="25"/>
  </si>
  <si>
    <t>新規(以前の発行無し)</t>
  </si>
  <si>
    <r>
      <rPr>
        <sz val="9"/>
        <rFont val="ＭＳ 明朝"/>
        <family val="1"/>
      </rPr>
      <t>別紙
更新日：</t>
    </r>
    <r>
      <rPr>
        <sz val="9"/>
        <rFont val="Times New Roman"/>
        <family val="1"/>
      </rPr>
      <t>2024-10-1</t>
    </r>
    <rPh sb="0" eb="2">
      <t>ベッシ</t>
    </rPh>
    <phoneticPr fontId="31"/>
  </si>
  <si>
    <r>
      <rPr>
        <sz val="10.5"/>
        <rFont val="ＭＳ 明朝"/>
        <family val="1"/>
      </rPr>
      <t>【アクセスカード利用区分】</t>
    </r>
  </si>
  <si>
    <t>Ａ．特別な用途による利用</t>
    <phoneticPr fontId="31"/>
  </si>
  <si>
    <r>
      <rPr>
        <sz val="10.5"/>
        <rFont val="ＭＳ 明朝"/>
        <family val="1"/>
      </rPr>
      <t>Ｂ．教育による利用</t>
    </r>
  </si>
  <si>
    <r>
      <rPr>
        <sz val="10.5"/>
        <rFont val="Times New Roman"/>
        <family val="1"/>
      </rPr>
      <t>201</t>
    </r>
    <r>
      <rPr>
        <sz val="10.5"/>
        <rFont val="ＭＳ 明朝"/>
        <family val="1"/>
      </rPr>
      <t>…非常勤講師（業務委託）</t>
    </r>
  </si>
  <si>
    <r>
      <rPr>
        <sz val="10.5"/>
        <rFont val="ＭＳ 明朝"/>
        <family val="1"/>
      </rPr>
      <t>Ｃ．研究による利用</t>
    </r>
  </si>
  <si>
    <r>
      <rPr>
        <sz val="10.5"/>
        <rFont val="Times New Roman"/>
        <family val="1"/>
      </rPr>
      <t>301</t>
    </r>
    <r>
      <rPr>
        <sz val="10.5"/>
        <rFont val="ＭＳ 明朝"/>
        <family val="1"/>
      </rPr>
      <t>…客員研究員</t>
    </r>
  </si>
  <si>
    <r>
      <rPr>
        <sz val="10.5"/>
        <rFont val="Times New Roman"/>
        <family val="1"/>
      </rPr>
      <t>302</t>
    </r>
    <r>
      <rPr>
        <sz val="10.5"/>
        <rFont val="ＭＳ 明朝"/>
        <family val="1"/>
      </rPr>
      <t>…受託研究員</t>
    </r>
  </si>
  <si>
    <r>
      <rPr>
        <sz val="10.5"/>
        <rFont val="Times New Roman"/>
        <family val="1"/>
      </rPr>
      <t>303</t>
    </r>
    <r>
      <rPr>
        <sz val="10.5"/>
        <rFont val="ＭＳ 明朝"/>
        <family val="1"/>
      </rPr>
      <t>…民間等共同研究員</t>
    </r>
  </si>
  <si>
    <r>
      <rPr>
        <sz val="10.5"/>
        <color theme="0" tint="-0.499984740745262"/>
        <rFont val="Times New Roman"/>
        <family val="1"/>
      </rPr>
      <t>304</t>
    </r>
    <r>
      <rPr>
        <sz val="10.5"/>
        <color theme="0" tint="-0.499984740745262"/>
        <rFont val="ＭＳ 明朝"/>
        <family val="1"/>
      </rPr>
      <t>…日本学術振興会特別研究員</t>
    </r>
    <r>
      <rPr>
        <sz val="9"/>
        <rFont val="ＭＳ 明朝"/>
        <family val="1"/>
      </rPr>
      <t>（この利用区分の申請は研究資金助成</t>
    </r>
    <r>
      <rPr>
        <sz val="9"/>
        <rFont val="Times New Roman"/>
        <family val="1"/>
      </rPr>
      <t>Gr.</t>
    </r>
    <r>
      <rPr>
        <sz val="9"/>
        <rFont val="ＭＳ 明朝"/>
        <family val="1"/>
      </rPr>
      <t>にお問い合わせ下さい）</t>
    </r>
    <rPh sb="19" eb="21">
      <t>リヨウ</t>
    </rPh>
    <rPh sb="21" eb="23">
      <t>クブン</t>
    </rPh>
    <rPh sb="24" eb="26">
      <t>シンセイ</t>
    </rPh>
    <rPh sb="27" eb="29">
      <t>ケンキュウ</t>
    </rPh>
    <rPh sb="29" eb="31">
      <t>シキン</t>
    </rPh>
    <rPh sb="31" eb="33">
      <t>ジョセイ</t>
    </rPh>
    <rPh sb="38" eb="39">
      <t>ト</t>
    </rPh>
    <rPh sb="40" eb="41">
      <t>ア</t>
    </rPh>
    <rPh sb="43" eb="44">
      <t>クダ</t>
    </rPh>
    <phoneticPr fontId="53"/>
  </si>
  <si>
    <r>
      <rPr>
        <sz val="10.5"/>
        <rFont val="Times New Roman"/>
        <family val="1"/>
      </rPr>
      <t>305</t>
    </r>
    <r>
      <rPr>
        <sz val="10.5"/>
        <rFont val="ＭＳ 明朝"/>
        <family val="1"/>
      </rPr>
      <t>…外国人研究員</t>
    </r>
  </si>
  <si>
    <r>
      <rPr>
        <sz val="10.5"/>
        <rFont val="Times New Roman"/>
        <family val="1"/>
      </rPr>
      <t>306</t>
    </r>
    <r>
      <rPr>
        <sz val="10.5"/>
        <rFont val="ＭＳ 明朝"/>
        <family val="1"/>
      </rPr>
      <t>…日本学術振興会外国人特別研究員</t>
    </r>
    <rPh sb="11" eb="13">
      <t>ガイコク</t>
    </rPh>
    <rPh sb="13" eb="14">
      <t>ジン</t>
    </rPh>
    <phoneticPr fontId="53"/>
  </si>
  <si>
    <r>
      <rPr>
        <sz val="10.5"/>
        <rFont val="Times New Roman"/>
        <family val="1"/>
      </rPr>
      <t>399</t>
    </r>
    <r>
      <rPr>
        <sz val="10.5"/>
        <rFont val="ＭＳ 明朝"/>
        <family val="1"/>
      </rPr>
      <t>…研究員（その他）</t>
    </r>
  </si>
  <si>
    <r>
      <rPr>
        <sz val="10.5"/>
        <rFont val="ＭＳ 明朝"/>
        <family val="1"/>
      </rPr>
      <t>Ｄ．業務委託による利用（主に東工大ポータル）</t>
    </r>
  </si>
  <si>
    <r>
      <rPr>
        <sz val="10.5"/>
        <rFont val="Times New Roman"/>
        <family val="1"/>
      </rPr>
      <t>501</t>
    </r>
    <r>
      <rPr>
        <sz val="10.5"/>
        <rFont val="ＭＳ 明朝"/>
        <family val="1"/>
      </rPr>
      <t>…業務委託（</t>
    </r>
    <r>
      <rPr>
        <sz val="10.5"/>
        <rFont val="Times New Roman"/>
        <family val="1"/>
      </rPr>
      <t>TSUBAME</t>
    </r>
    <r>
      <rPr>
        <sz val="10.5"/>
        <rFont val="ＭＳ 明朝"/>
        <family val="1"/>
      </rPr>
      <t>）</t>
    </r>
  </si>
  <si>
    <r>
      <rPr>
        <sz val="10.5"/>
        <rFont val="Times New Roman"/>
        <family val="1"/>
      </rPr>
      <t>502</t>
    </r>
    <r>
      <rPr>
        <sz val="10.5"/>
        <rFont val="ＭＳ 明朝"/>
        <family val="1"/>
      </rPr>
      <t>…業務委託（教育システム）</t>
    </r>
  </si>
  <si>
    <r>
      <rPr>
        <sz val="10.5"/>
        <rFont val="Times New Roman"/>
        <family val="1"/>
      </rPr>
      <t>503</t>
    </r>
    <r>
      <rPr>
        <sz val="10.5"/>
        <rFont val="ＭＳ 明朝"/>
        <family val="1"/>
      </rPr>
      <t>…業務委託（学務システム）</t>
    </r>
  </si>
  <si>
    <r>
      <rPr>
        <sz val="10.5"/>
        <rFont val="ＭＳ 明朝"/>
        <family val="1"/>
      </rPr>
      <t>Ｅ．業務委託による利用（主に入館システム）</t>
    </r>
  </si>
  <si>
    <r>
      <rPr>
        <sz val="10.5"/>
        <rFont val="Times New Roman"/>
        <family val="1"/>
      </rPr>
      <t>801</t>
    </r>
    <r>
      <rPr>
        <sz val="10.5"/>
        <rFont val="ＭＳ 明朝"/>
        <family val="1"/>
      </rPr>
      <t>…業務委託（工事）</t>
    </r>
  </si>
  <si>
    <r>
      <rPr>
        <sz val="10.5"/>
        <rFont val="ＭＳ 明朝"/>
        <family val="1"/>
      </rPr>
      <t>Ｆ．業務委託による利用（上記に記載がないシステムやその他の用途）</t>
    </r>
  </si>
  <si>
    <r>
      <rPr>
        <sz val="10.5"/>
        <rFont val="Times New Roman"/>
        <family val="1"/>
      </rPr>
      <t>901</t>
    </r>
    <r>
      <rPr>
        <sz val="10.5"/>
        <rFont val="ＭＳ 明朝"/>
        <family val="1"/>
      </rPr>
      <t>…業務委託（その他）</t>
    </r>
  </si>
  <si>
    <r>
      <rPr>
        <sz val="10.5"/>
        <rFont val="ＭＳ 明朝"/>
        <family val="1"/>
      </rPr>
      <t>Ｇ．上記以外</t>
    </r>
  </si>
  <si>
    <r>
      <rPr>
        <sz val="10.5"/>
        <rFont val="Times New Roman"/>
        <family val="1"/>
      </rPr>
      <t>999</t>
    </r>
    <r>
      <rPr>
        <sz val="10.5"/>
        <rFont val="ＭＳ 明朝"/>
        <family val="1"/>
      </rPr>
      <t>…その他</t>
    </r>
  </si>
  <si>
    <r>
      <rPr>
        <sz val="9"/>
        <rFont val="ＭＳ 明朝"/>
        <family val="1"/>
      </rPr>
      <t>※左側の数字はシステム上の利用区分コードを表しています。</t>
    </r>
  </si>
  <si>
    <r>
      <rPr>
        <sz val="9"/>
        <rFont val="ＭＳ 明朝"/>
        <family val="1"/>
      </rPr>
      <t>※右側の文字列は利用区分名称を表しています。</t>
    </r>
  </si>
  <si>
    <r>
      <rPr>
        <sz val="9"/>
        <rFont val="ＭＳ 明朝"/>
        <family val="1"/>
      </rPr>
      <t>※利用区分コードと利用区分名称は、必要に応じて追加・変更・削除されます。</t>
    </r>
  </si>
  <si>
    <r>
      <rPr>
        <sz val="9"/>
        <rFont val="ＭＳ 明朝"/>
        <family val="1"/>
      </rPr>
      <t>※申請書の利用区分には、利用区分コードではなく、右側の利用区分名称を記載してください。</t>
    </r>
  </si>
  <si>
    <t>＊記入不要</t>
    <rPh sb="1" eb="3">
      <t>キニュウ</t>
    </rPh>
    <rPh sb="3" eb="5">
      <t>フヨウ</t>
    </rPh>
    <phoneticPr fontId="25"/>
  </si>
  <si>
    <t>本務先所在地あるいは自宅住所</t>
    <phoneticPr fontId="25"/>
  </si>
  <si>
    <t>東京科学大学における
所属部局等</t>
    <rPh sb="0" eb="2">
      <t>トウキョウ</t>
    </rPh>
    <rPh sb="2" eb="4">
      <t>カガク</t>
    </rPh>
    <rPh sb="4" eb="6">
      <t>ダイガク</t>
    </rPh>
    <rPh sb="11" eb="13">
      <t>ショゾク</t>
    </rPh>
    <rPh sb="13" eb="15">
      <t>ブキョク</t>
    </rPh>
    <rPh sb="15" eb="16">
      <t>トウ</t>
    </rPh>
    <phoneticPr fontId="25"/>
  </si>
  <si>
    <t>氏名</t>
    <rPh sb="0" eb="2">
      <t>シメイ</t>
    </rPh>
    <phoneticPr fontId="31"/>
  </si>
  <si>
    <t>事務連絡先</t>
    <rPh sb="0" eb="1">
      <t>ジ</t>
    </rPh>
    <rPh sb="1" eb="2">
      <t>ム</t>
    </rPh>
    <rPh sb="2" eb="4">
      <t>レンラク</t>
    </rPh>
    <rPh sb="4" eb="5">
      <t>サキ</t>
    </rPh>
    <phoneticPr fontId="53"/>
  </si>
  <si>
    <t>（様式３）
東京科学大学【理工学系】</t>
    <phoneticPr fontId="25"/>
  </si>
  <si>
    <t>申請日：</t>
    <rPh sb="0" eb="2">
      <t>シンセイ</t>
    </rPh>
    <rPh sb="2" eb="3">
      <t>ビ</t>
    </rPh>
    <phoneticPr fontId="25"/>
  </si>
  <si>
    <t>利用区分名称
（※別紙参照）</t>
    <phoneticPr fontId="25"/>
  </si>
  <si>
    <t>東京科学大学における連絡先
（研究室名,メールアドレス,内線電話）</t>
    <phoneticPr fontId="25"/>
  </si>
  <si>
    <t>東京科学大学における従事内容
（カード発行が必要な理由）</t>
    <phoneticPr fontId="25"/>
  </si>
  <si>
    <t>（西暦）</t>
    <phoneticPr fontId="25"/>
  </si>
  <si>
    <t>から</t>
    <phoneticPr fontId="25"/>
  </si>
  <si>
    <t>まで（予定）</t>
    <rPh sb="3" eb="5">
      <t>ヨテイ</t>
    </rPh>
    <phoneticPr fontId="25"/>
  </si>
  <si>
    <t>）</t>
    <phoneticPr fontId="25"/>
  </si>
  <si>
    <t>（内線：</t>
    <rPh sb="1" eb="3">
      <t>ナイセン</t>
    </rPh>
    <phoneticPr fontId="25"/>
  </si>
  <si>
    <t>（メールアドレス：</t>
    <phoneticPr fontId="25"/>
  </si>
  <si>
    <t>東京科学大学における
従事予定期間</t>
    <phoneticPr fontId="25"/>
  </si>
  <si>
    <t xml:space="preserve"> 生年月日</t>
    <phoneticPr fontId="25"/>
  </si>
  <si>
    <t>性別</t>
    <rPh sb="0" eb="2">
      <t>セイベツ</t>
    </rPh>
    <phoneticPr fontId="25"/>
  </si>
  <si>
    <t>本務先・職名等
（本務先がある場合に記入）</t>
    <phoneticPr fontId="25"/>
  </si>
  <si>
    <t>下記の記載事項に間違いありませんので，下記の者にかかるアクセスカードを発行願います。なお，
下記の者がアクセスカードを利用するにあたり一切の責任は私が負います。</t>
    <phoneticPr fontId="25"/>
  </si>
  <si>
    <r>
      <t xml:space="preserve">以前交付された
ＩＣｶｰﾄﾞの種類
</t>
    </r>
    <r>
      <rPr>
        <sz val="8"/>
        <color rgb="FF000000"/>
        <rFont val="ＭＳ 明朝"/>
        <family val="1"/>
        <charset val="128"/>
      </rPr>
      <t>※新規は「新規(以前の発行無し)」を選択</t>
    </r>
    <phoneticPr fontId="25"/>
  </si>
  <si>
    <t xml:space="preserve">  （印）</t>
    <phoneticPr fontId="25"/>
  </si>
  <si>
    <r>
      <rPr>
        <sz val="8"/>
        <rFont val="ＭＳ 明朝"/>
        <family val="1"/>
        <charset val="128"/>
      </rPr>
      <t>申請者
（受入教員等）</t>
    </r>
  </si>
  <si>
    <t>（印）</t>
  </si>
  <si>
    <t>内線または
ﾒｰﾙｱﾄﾞﾚｽ</t>
    <rPh sb="0" eb="2">
      <t>ナイセン</t>
    </rPh>
    <phoneticPr fontId="31"/>
  </si>
  <si>
    <t>アクセスカードのID</t>
    <phoneticPr fontId="25"/>
  </si>
  <si>
    <t>フ リ ガ ナ</t>
  </si>
  <si>
    <t>フ リ ガ ナ（*必須）</t>
    <phoneticPr fontId="25"/>
  </si>
  <si>
    <t>氏名がアルファベットの場合は，18文字以内（スペース，ピリオド等を含む）に略した名前を記入してください。（この名前が「職員証」に記載されます。）↓</t>
    <rPh sb="0" eb="2">
      <t>シメイ</t>
    </rPh>
    <phoneticPr fontId="25"/>
  </si>
  <si>
    <r>
      <rPr>
        <sz val="10.5"/>
        <rFont val="ＭＳ 明朝"/>
        <family val="1"/>
        <charset val="128"/>
      </rPr>
      <t xml:space="preserve">部局長等の承認
</t>
    </r>
    <r>
      <rPr>
        <sz val="9"/>
        <rFont val="ＭＳ 明朝"/>
        <family val="1"/>
        <charset val="128"/>
      </rPr>
      <t>（署名及び捺印）</t>
    </r>
  </si>
  <si>
    <t>2006.4.1 以降に発行された旧・東京工業大学（学生証・職員証・アクセスカード）の交付を
受けたことがある場合は，下記に記入してください。(複数回交付された場合には，直近のもの)
ご記入いただくと，以前使用されていたメールアドレス等を引き継ぐことができます。</t>
    <phoneticPr fontId="25"/>
  </si>
  <si>
    <r>
      <rPr>
        <sz val="9"/>
        <rFont val="ＭＳ 明朝"/>
        <family val="1"/>
        <charset val="128"/>
      </rPr>
      <t xml:space="preserve">上記の申請について承認します。 
</t>
    </r>
    <r>
      <rPr>
        <b/>
        <sz val="8"/>
        <rFont val="ＭＳ 明朝"/>
        <family val="1"/>
        <charset val="128"/>
      </rPr>
      <t xml:space="preserve">           </t>
    </r>
    <r>
      <rPr>
        <sz val="8"/>
        <rFont val="ＭＳ 明朝"/>
        <family val="1"/>
        <charset val="128"/>
      </rPr>
      <t xml:space="preserve">                                      　         　　        　　</t>
    </r>
    <r>
      <rPr>
        <sz val="10"/>
        <rFont val="ＭＳ 明朝"/>
        <family val="1"/>
        <charset val="128"/>
      </rPr>
      <t xml:space="preserve"> </t>
    </r>
    <phoneticPr fontId="31"/>
  </si>
  <si>
    <t>日本国籍</t>
    <rPh sb="0" eb="4">
      <t>ニホンコクセキ</t>
    </rPh>
    <phoneticPr fontId="25"/>
  </si>
  <si>
    <t>外国籍</t>
    <rPh sb="0" eb="2">
      <t>インジシメイ</t>
    </rPh>
    <phoneticPr fontId="25"/>
  </si>
  <si>
    <r>
      <rPr>
        <sz val="12"/>
        <color rgb="FFFF0000"/>
        <rFont val="ＭＳ 明朝"/>
        <family val="1"/>
        <charset val="128"/>
      </rPr>
      <t>（券面印字）</t>
    </r>
    <r>
      <rPr>
        <sz val="12"/>
        <color rgb="FF000000"/>
        <rFont val="ＭＳ 明朝"/>
        <family val="1"/>
        <charset val="128"/>
      </rPr>
      <t>漢 字 氏 名</t>
    </r>
    <rPh sb="1" eb="5">
      <t>ケンメンインジ</t>
    </rPh>
    <phoneticPr fontId="25"/>
  </si>
  <si>
    <r>
      <rPr>
        <sz val="11"/>
        <color rgb="FFFF0000"/>
        <rFont val="ＭＳ 明朝"/>
        <family val="1"/>
        <charset val="128"/>
      </rPr>
      <t>（券面印字）</t>
    </r>
    <r>
      <rPr>
        <sz val="11"/>
        <color rgb="FF000000"/>
        <rFont val="ＭＳ 明朝"/>
        <family val="1"/>
        <charset val="128"/>
      </rPr>
      <t>氏名
※在籍カードの氏名を記入</t>
    </r>
    <rPh sb="1" eb="5">
      <t>ケンメンインジ</t>
    </rPh>
    <rPh sb="6" eb="8">
      <t>シメイ</t>
    </rPh>
    <rPh sb="10" eb="12">
      <t>ザイセキ</t>
    </rPh>
    <rPh sb="16" eb="18">
      <t>シメイ</t>
    </rPh>
    <rPh sb="19" eb="21">
      <t>キニュウ</t>
    </rPh>
    <phoneticPr fontId="25"/>
  </si>
  <si>
    <r>
      <rPr>
        <sz val="10"/>
        <color rgb="FFFF0000"/>
        <rFont val="ＭＳ 明朝"/>
        <family val="1"/>
        <charset val="128"/>
      </rPr>
      <t>（券面印字）</t>
    </r>
    <r>
      <rPr>
        <sz val="10"/>
        <color theme="1"/>
        <rFont val="ＭＳ 明朝"/>
        <family val="1"/>
        <charset val="128"/>
      </rPr>
      <t>ローマ字氏名
*姓名ともに半角大文字入力</t>
    </r>
    <rPh sb="1" eb="5">
      <t>ケンメンインジ</t>
    </rPh>
    <rPh sb="14" eb="16">
      <t>セイメイ</t>
    </rPh>
    <rPh sb="19" eb="21">
      <t>ハンカク</t>
    </rPh>
    <rPh sb="21" eb="24">
      <t>オオモジ</t>
    </rPh>
    <rPh sb="24" eb="26">
      <t>ニュウリョク</t>
    </rPh>
    <phoneticPr fontId="25"/>
  </si>
  <si>
    <t>→</t>
    <phoneticPr fontId="25"/>
  </si>
  <si>
    <t xml:space="preserve">
氏名をアルファベットで22文字以内（スペース，ピリオド等を含む）で記入してください。
*姓名ともに半角大文字入力
</t>
    <rPh sb="45" eb="47">
      <t>セイメイ</t>
    </rPh>
    <rPh sb="50" eb="52">
      <t>ハンカク</t>
    </rPh>
    <rPh sb="52" eb="55">
      <t>オオモジ</t>
    </rPh>
    <rPh sb="55" eb="57">
      <t>ニュウリョク</t>
    </rPh>
    <phoneticPr fontId="25"/>
  </si>
  <si>
    <t>個人番号</t>
    <phoneticPr fontId="31"/>
  </si>
  <si>
    <t>所属</t>
    <phoneticPr fontId="31"/>
  </si>
  <si>
    <t>生年月日(IC)</t>
    <phoneticPr fontId="31"/>
  </si>
  <si>
    <t>発行年月日（IC）</t>
    <phoneticPr fontId="31"/>
  </si>
  <si>
    <t>有効期限（IC）</t>
    <phoneticPr fontId="31"/>
  </si>
  <si>
    <t>性別</t>
    <phoneticPr fontId="31"/>
  </si>
  <si>
    <t>姓（漢字）</t>
    <rPh sb="0" eb="1">
      <t>セイ</t>
    </rPh>
    <rPh sb="2" eb="4">
      <t>カンジ</t>
    </rPh>
    <phoneticPr fontId="25"/>
  </si>
  <si>
    <t>名（漢字）</t>
    <rPh sb="0" eb="1">
      <t>メイ</t>
    </rPh>
    <rPh sb="2" eb="4">
      <t>カンジ</t>
    </rPh>
    <phoneticPr fontId="25"/>
  </si>
  <si>
    <t>姓（カナ）</t>
    <rPh sb="0" eb="1">
      <t>セイ</t>
    </rPh>
    <phoneticPr fontId="25"/>
  </si>
  <si>
    <t>名（カナ）</t>
    <rPh sb="0" eb="1">
      <t>メイ</t>
    </rPh>
    <phoneticPr fontId="25"/>
  </si>
  <si>
    <t>姓（英字）</t>
    <rPh sb="2" eb="4">
      <t>エイジ</t>
    </rPh>
    <phoneticPr fontId="31"/>
  </si>
  <si>
    <t>名（英字）</t>
    <rPh sb="2" eb="4">
      <t>エイジ</t>
    </rPh>
    <phoneticPr fontId="31"/>
  </si>
  <si>
    <t>旧個人番号</t>
    <phoneticPr fontId="31"/>
  </si>
  <si>
    <t>職種</t>
    <rPh sb="0" eb="2">
      <t>ショクシュ</t>
    </rPh>
    <phoneticPr fontId="25"/>
  </si>
  <si>
    <t>研究室</t>
    <rPh sb="0" eb="3">
      <t>ケンキュウシツ</t>
    </rPh>
    <phoneticPr fontId="31"/>
  </si>
  <si>
    <t>従事内容　</t>
    <rPh sb="0" eb="2">
      <t>ジュウジ</t>
    </rPh>
    <phoneticPr fontId="31"/>
  </si>
  <si>
    <t>内線</t>
    <rPh sb="0" eb="2">
      <t>ナイセン</t>
    </rPh>
    <phoneticPr fontId="25"/>
  </si>
  <si>
    <t>地区</t>
    <rPh sb="0" eb="2">
      <t>チク</t>
    </rPh>
    <phoneticPr fontId="25"/>
  </si>
  <si>
    <t>発行状況</t>
    <rPh sb="0" eb="2">
      <t>ハッコウ</t>
    </rPh>
    <rPh sb="2" eb="4">
      <t>ジョウキョウ</t>
    </rPh>
    <phoneticPr fontId="25"/>
  </si>
  <si>
    <t>新規・更新</t>
    <rPh sb="0" eb="2">
      <t>シンキ</t>
    </rPh>
    <rPh sb="3" eb="5">
      <t>コウシン</t>
    </rPh>
    <phoneticPr fontId="31"/>
  </si>
  <si>
    <t>誓約書</t>
    <rPh sb="0" eb="3">
      <t>セイヤクショ</t>
    </rPh>
    <phoneticPr fontId="31"/>
  </si>
  <si>
    <t/>
  </si>
  <si>
    <t>性別ﾌﾟﾙﾀﾞｳﾝ選択</t>
  </si>
  <si>
    <t>券面用氏名（漢字）</t>
    <rPh sb="0" eb="2">
      <t>ケンメン</t>
    </rPh>
    <rPh sb="2" eb="3">
      <t>ヨウ</t>
    </rPh>
    <phoneticPr fontId="31"/>
  </si>
  <si>
    <t>券面用氏名（英字）</t>
    <rPh sb="0" eb="2">
      <t>ケンメン</t>
    </rPh>
    <rPh sb="2" eb="3">
      <t>ヨウ</t>
    </rPh>
    <rPh sb="3" eb="5">
      <t>シメイ</t>
    </rPh>
    <rPh sb="6" eb="8">
      <t>エイジ</t>
    </rPh>
    <phoneticPr fontId="25"/>
  </si>
  <si>
    <t>　</t>
    <phoneticPr fontId="25"/>
  </si>
  <si>
    <r>
      <rPr>
        <sz val="11"/>
        <color theme="1" tint="0.499984740745262"/>
        <rFont val="Times New Roman"/>
        <family val="1"/>
      </rPr>
      <t>001</t>
    </r>
    <r>
      <rPr>
        <sz val="11"/>
        <color theme="1" tint="0.499984740745262"/>
        <rFont val="Yu Gothic"/>
        <family val="1"/>
        <charset val="128"/>
      </rPr>
      <t>…</t>
    </r>
    <r>
      <rPr>
        <sz val="11"/>
        <color theme="1" tint="0.499984740745262"/>
        <rFont val="ＭＳ 明朝"/>
        <family val="1"/>
        <charset val="128"/>
      </rPr>
      <t>名誉教授</t>
    </r>
    <r>
      <rPr>
        <sz val="11"/>
        <color rgb="FF000000"/>
        <rFont val="ＭＳ 明朝"/>
        <family val="1"/>
        <charset val="128"/>
      </rPr>
      <t>（この利用区分の申請は総務課にお問い合わせ下さい）</t>
    </r>
    <r>
      <rPr>
        <sz val="11"/>
        <rFont val="Times New Roman"/>
        <family val="1"/>
      </rPr>
      <t xml:space="preserve"> </t>
    </r>
    <rPh sb="19" eb="21">
      <t>ソウム</t>
    </rPh>
    <phoneticPr fontId="53"/>
  </si>
  <si>
    <r>
      <t>002</t>
    </r>
    <r>
      <rPr>
        <sz val="11"/>
        <rFont val="ＭＳ 明朝"/>
        <family val="1"/>
      </rPr>
      <t>…特定教員</t>
    </r>
    <phoneticPr fontId="53"/>
  </si>
  <si>
    <r>
      <t>003</t>
    </r>
    <r>
      <rPr>
        <sz val="11"/>
        <rFont val="ＭＳ 明朝"/>
        <family val="1"/>
      </rPr>
      <t>…産学連携コーディネーター</t>
    </r>
    <phoneticPr fontId="53"/>
  </si>
  <si>
    <r>
      <rPr>
        <sz val="11"/>
        <color theme="0" tint="-0.499984740745262"/>
        <rFont val="Times New Roman"/>
        <family val="1"/>
      </rPr>
      <t>004</t>
    </r>
    <r>
      <rPr>
        <sz val="11"/>
        <color theme="0" tint="-0.499984740745262"/>
        <rFont val="ＭＳ 明朝"/>
        <family val="1"/>
        <charset val="128"/>
      </rPr>
      <t>…ライフサイエンス研究学外審査委員</t>
    </r>
    <r>
      <rPr>
        <sz val="11"/>
        <color rgb="FF000000"/>
        <rFont val="ＭＳ 明朝"/>
        <family val="1"/>
        <charset val="128"/>
      </rPr>
      <t xml:space="preserve">（この利用区分の申請は研究企画課にお問い合わせ下さい） </t>
    </r>
    <phoneticPr fontId="53"/>
  </si>
  <si>
    <r>
      <t>005</t>
    </r>
    <r>
      <rPr>
        <sz val="11"/>
        <color theme="0" tint="-0.249977111117893"/>
        <rFont val="ＭＳ 明朝"/>
        <family val="1"/>
        <charset val="128"/>
      </rPr>
      <t>…医歯学系から理工学系への勤務者等</t>
    </r>
    <r>
      <rPr>
        <sz val="11"/>
        <color theme="0" tint="-0.249977111117893"/>
        <rFont val="Yu Gothic"/>
        <family val="3"/>
        <charset val="128"/>
      </rPr>
      <t>（主に医歯学系で発行された</t>
    </r>
    <r>
      <rPr>
        <b/>
        <u/>
        <sz val="11"/>
        <color theme="0" tint="-0.249977111117893"/>
        <rFont val="Yu Gothic"/>
        <family val="3"/>
        <charset val="128"/>
      </rPr>
      <t>職員証</t>
    </r>
    <r>
      <rPr>
        <sz val="11"/>
        <color theme="0" tint="-0.249977111117893"/>
        <rFont val="Yu Gothic"/>
        <family val="3"/>
        <charset val="128"/>
      </rPr>
      <t>を持つ者を対象とします。）</t>
    </r>
    <rPh sb="21" eb="22">
      <t>オモ</t>
    </rPh>
    <rPh sb="23" eb="24">
      <t>イ</t>
    </rPh>
    <rPh sb="24" eb="27">
      <t>シガクケイ</t>
    </rPh>
    <rPh sb="28" eb="30">
      <t>ハッコウ</t>
    </rPh>
    <rPh sb="33" eb="35">
      <t>ショクイン</t>
    </rPh>
    <rPh sb="35" eb="36">
      <t>ショウ</t>
    </rPh>
    <rPh sb="37" eb="38">
      <t>モ</t>
    </rPh>
    <rPh sb="39" eb="40">
      <t>モノ</t>
    </rPh>
    <rPh sb="41" eb="43">
      <t>タイショウ</t>
    </rPh>
    <phoneticPr fontId="25"/>
  </si>
  <si>
    <t>アクセスカードに記載される名前（ローマ字）</t>
    <rPh sb="19" eb="20">
      <t>ジ</t>
    </rPh>
    <phoneticPr fontId="25"/>
  </si>
  <si>
    <t>アクセスカードに記載される名前（漢字）</t>
    <rPh sb="16" eb="18">
      <t>カンジ</t>
    </rPh>
    <phoneticPr fontId="25"/>
  </si>
  <si>
    <r>
      <t>002</t>
    </r>
    <r>
      <rPr>
        <sz val="10"/>
        <rFont val="ＭＳ 明朝"/>
        <family val="1"/>
        <charset val="128"/>
      </rPr>
      <t>…特定教員</t>
    </r>
    <phoneticPr fontId="31"/>
  </si>
  <si>
    <t>003…産学連携コーディネーター</t>
    <phoneticPr fontId="31"/>
  </si>
  <si>
    <r>
      <t>201</t>
    </r>
    <r>
      <rPr>
        <sz val="10"/>
        <rFont val="ＭＳ 明朝"/>
        <family val="1"/>
        <charset val="128"/>
      </rPr>
      <t>…非常勤講師（業務委託）</t>
    </r>
    <phoneticPr fontId="31"/>
  </si>
  <si>
    <t>301…客員研究員</t>
    <phoneticPr fontId="31"/>
  </si>
  <si>
    <t>302…受託研究員</t>
    <phoneticPr fontId="31"/>
  </si>
  <si>
    <t>303…民間等共同研究員</t>
    <phoneticPr fontId="31"/>
  </si>
  <si>
    <t>305…外国人研究員</t>
    <phoneticPr fontId="31"/>
  </si>
  <si>
    <t>306…日本学術振興会外国人特別研究員</t>
    <phoneticPr fontId="31"/>
  </si>
  <si>
    <t>399…研究員（その他）</t>
    <rPh sb="4" eb="6">
      <t>ケンキュウ</t>
    </rPh>
    <rPh sb="10" eb="11">
      <t>タ</t>
    </rPh>
    <phoneticPr fontId="31"/>
  </si>
  <si>
    <t>501…業務委託（TSUBAME）</t>
    <phoneticPr fontId="31"/>
  </si>
  <si>
    <t>502…業務委託（教育システム）</t>
    <phoneticPr fontId="31"/>
  </si>
  <si>
    <t>503…業務委託（学務システム）</t>
    <phoneticPr fontId="31"/>
  </si>
  <si>
    <t>801…業務委託（工事）</t>
    <phoneticPr fontId="31"/>
  </si>
  <si>
    <t>901…業務委託（その他）</t>
    <rPh sb="11" eb="12">
      <t>タ</t>
    </rPh>
    <phoneticPr fontId="31"/>
  </si>
  <si>
    <t>999…その他</t>
    <phoneticPr fontId="3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</si>
</sst>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\-dd"/>
    <numFmt numFmtId="177" formatCode="[$-411]ggge&quot;年&quot;m&quot;月&quot;d&quot;日&quot;;@"/>
    <numFmt numFmtId="178" formatCode="0_);[Red]\(0\)"/>
    <numFmt numFmtId="179" formatCode="00000000"/>
    <numFmt numFmtId="180" formatCode="[$-F800]dddd\,\ mmmm\ dd\,\ yyyy"/>
  </numFmts>
  <fonts count="10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9"/>
      <color rgb="FF000000"/>
      <name val="Times New Roman"/>
      <family val="1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2"/>
      <name val="Times New Roman"/>
      <family val="1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ＭＳ Ｐ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u/>
      <sz val="11"/>
      <color theme="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8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0.5"/>
      <color rgb="FF000000"/>
      <name val="ＭＳ 明朝"/>
      <family val="1"/>
      <charset val="128"/>
    </font>
    <font>
      <sz val="9"/>
      <name val="Times New Roman"/>
      <family val="1"/>
    </font>
    <font>
      <sz val="9"/>
      <name val="ＭＳ 明朝"/>
      <family val="1"/>
    </font>
    <font>
      <sz val="10.5"/>
      <name val="ＭＳ 明朝"/>
      <family val="1"/>
      <charset val="128"/>
    </font>
    <font>
      <sz val="10.5"/>
      <name val="ＭＳ 明朝"/>
      <family val="1"/>
    </font>
    <font>
      <sz val="6"/>
      <name val="ＭＳ Ｐ明朝"/>
      <family val="1"/>
      <charset val="128"/>
    </font>
    <font>
      <sz val="10.5"/>
      <name val="Times New Roman"/>
      <family val="1"/>
    </font>
    <font>
      <sz val="10.5"/>
      <color theme="0" tint="-0.499984740745262"/>
      <name val="Times New Roman"/>
      <family val="1"/>
    </font>
    <font>
      <sz val="10"/>
      <name val="Times New Roman"/>
      <family val="1"/>
    </font>
    <font>
      <sz val="10.5"/>
      <color theme="0" tint="-0.499984740745262"/>
      <name val="ＭＳ 明朝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8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8"/>
      <color rgb="FF000000"/>
      <name val="ＭＳ 明朝"/>
      <family val="1"/>
      <charset val="128"/>
    </font>
    <font>
      <b/>
      <sz val="11"/>
      <color rgb="FF000000"/>
      <name val="ＭＳ 明朝"/>
      <family val="1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u/>
      <sz val="10"/>
      <color theme="10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b/>
      <sz val="10"/>
      <color indexed="81"/>
      <name val="MS P ゴシック"/>
      <family val="3"/>
      <charset val="128"/>
    </font>
    <font>
      <sz val="6"/>
      <color theme="0" tint="-0.499984740745262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11"/>
      <color theme="0" tint="-0.249977111117893"/>
      <name val="Times New Roman"/>
      <family val="1"/>
    </font>
    <font>
      <sz val="11"/>
      <color theme="0" tint="-0.249977111117893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color indexed="81"/>
      <name val="MS P ゴシック"/>
      <family val="3"/>
      <charset val="128"/>
    </font>
    <font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name val="ＭＳ Ｐ明朝"/>
      <family val="1"/>
      <charset val="128"/>
    </font>
    <font>
      <b/>
      <sz val="11"/>
      <color indexed="10"/>
      <name val="MS P ゴシック"/>
      <family val="3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2"/>
      <color theme="1"/>
      <name val="MS ゴシック"/>
      <family val="3"/>
      <charset val="128"/>
    </font>
    <font>
      <sz val="12"/>
      <color rgb="FF000000"/>
      <name val="Times New Roman"/>
      <family val="1"/>
    </font>
    <font>
      <sz val="11"/>
      <color theme="1"/>
      <name val="Times New Roman"/>
      <family val="1"/>
      <charset val="128"/>
    </font>
    <font>
      <sz val="11"/>
      <color theme="1" tint="0.499984740745262"/>
      <name val="Times New Roman"/>
      <family val="1"/>
    </font>
    <font>
      <sz val="11"/>
      <color theme="1" tint="0.499984740745262"/>
      <name val="Yu Gothic"/>
      <family val="1"/>
      <charset val="128"/>
    </font>
    <font>
      <sz val="11"/>
      <color theme="1" tint="0.499984740745262"/>
      <name val="ＭＳ 明朝"/>
      <family val="1"/>
      <charset val="128"/>
    </font>
    <font>
      <sz val="11"/>
      <name val="Times New Roman"/>
      <family val="1"/>
    </font>
    <font>
      <sz val="11"/>
      <name val="ＭＳ 明朝"/>
      <family val="1"/>
    </font>
    <font>
      <sz val="11"/>
      <color rgb="FF000000"/>
      <name val="Times New Roman"/>
      <family val="1"/>
    </font>
    <font>
      <sz val="11"/>
      <color theme="0" tint="-0.499984740745262"/>
      <name val="Times New Roman"/>
      <family val="1"/>
    </font>
    <font>
      <sz val="11"/>
      <color theme="0" tint="-0.499984740745262"/>
      <name val="ＭＳ 明朝"/>
      <family val="1"/>
      <charset val="128"/>
    </font>
    <font>
      <sz val="11"/>
      <color theme="0" tint="-0.249977111117893"/>
      <name val="Yu Gothic"/>
      <family val="3"/>
      <charset val="128"/>
    </font>
    <font>
      <b/>
      <u/>
      <sz val="11"/>
      <color theme="0" tint="-0.249977111117893"/>
      <name val="Yu Gothic"/>
      <family val="3"/>
      <charset val="128"/>
    </font>
    <font>
      <sz val="10"/>
      <color indexed="8"/>
      <name val="ＭＳ Ｐゴシック"/>
      <family val="3"/>
      <charset val="128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34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center"/>
    </xf>
  </cellStyleXfs>
  <cellXfs count="250">
    <xf numFmtId="0" fontId="0" fillId="0" borderId="0" xfId="0">
      <alignment vertical="center"/>
    </xf>
    <xf numFmtId="0" fontId="32" fillId="0" borderId="0" xfId="42" applyFont="1" applyAlignment="1">
      <alignment horizontal="center" vertical="center"/>
    </xf>
    <xf numFmtId="176" fontId="33" fillId="0" borderId="10" xfId="42" applyNumberFormat="1" applyFont="1" applyBorder="1" applyAlignment="1">
      <alignment horizontal="left" vertical="center"/>
    </xf>
    <xf numFmtId="176" fontId="33" fillId="0" borderId="11" xfId="43" applyNumberFormat="1" applyFont="1" applyBorder="1" applyAlignment="1">
      <alignment horizontal="left" vertical="center"/>
    </xf>
    <xf numFmtId="0" fontId="33" fillId="0" borderId="11" xfId="42" applyFont="1" applyBorder="1" applyAlignment="1">
      <alignment horizontal="left" vertical="center"/>
    </xf>
    <xf numFmtId="0" fontId="33" fillId="0" borderId="11" xfId="42" applyFont="1" applyBorder="1">
      <alignment vertical="center"/>
    </xf>
    <xf numFmtId="0" fontId="33" fillId="0" borderId="10" xfId="42" applyFont="1" applyBorder="1" applyAlignment="1">
      <alignment vertical="center" wrapText="1"/>
    </xf>
    <xf numFmtId="0" fontId="33" fillId="0" borderId="10" xfId="42" applyFont="1" applyBorder="1">
      <alignment vertical="center"/>
    </xf>
    <xf numFmtId="0" fontId="33" fillId="0" borderId="0" xfId="42" applyFont="1">
      <alignment vertical="center"/>
    </xf>
    <xf numFmtId="0" fontId="33" fillId="0" borderId="0" xfId="42" applyFont="1" applyAlignment="1">
      <alignment horizontal="left" vertical="center"/>
    </xf>
    <xf numFmtId="0" fontId="32" fillId="0" borderId="0" xfId="42" applyFont="1" applyAlignment="1">
      <alignment horizontal="left" vertical="center"/>
    </xf>
    <xf numFmtId="0" fontId="32" fillId="0" borderId="0" xfId="42" applyFont="1" applyAlignment="1">
      <alignment horizontal="left" vertical="center" wrapText="1"/>
    </xf>
    <xf numFmtId="0" fontId="32" fillId="0" borderId="0" xfId="42" applyFont="1" applyAlignment="1">
      <alignment horizontal="right" vertical="center"/>
    </xf>
    <xf numFmtId="176" fontId="32" fillId="0" borderId="0" xfId="42" applyNumberFormat="1" applyFont="1" applyAlignment="1">
      <alignment horizontal="right" vertical="center"/>
    </xf>
    <xf numFmtId="49" fontId="32" fillId="0" borderId="0" xfId="42" applyNumberFormat="1" applyFont="1" applyAlignment="1">
      <alignment horizontal="right" vertical="center"/>
    </xf>
    <xf numFmtId="0" fontId="36" fillId="0" borderId="0" xfId="42" applyFont="1" applyAlignment="1">
      <alignment horizontal="right" vertical="center"/>
    </xf>
    <xf numFmtId="0" fontId="30" fillId="36" borderId="10" xfId="42" applyFont="1" applyFill="1" applyBorder="1" applyAlignment="1">
      <alignment horizontal="center" vertical="center"/>
    </xf>
    <xf numFmtId="0" fontId="32" fillId="37" borderId="10" xfId="42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38" borderId="0" xfId="0" applyFill="1" applyProtection="1">
      <alignment vertical="center"/>
      <protection locked="0"/>
    </xf>
    <xf numFmtId="0" fontId="18" fillId="38" borderId="0" xfId="0" applyFont="1" applyFill="1" applyAlignment="1" applyProtection="1">
      <alignment horizontal="justify" vertical="center"/>
      <protection locked="0"/>
    </xf>
    <xf numFmtId="0" fontId="0" fillId="0" borderId="10" xfId="0" applyBorder="1" applyProtection="1">
      <alignment vertical="center"/>
      <protection locked="0"/>
    </xf>
    <xf numFmtId="0" fontId="41" fillId="0" borderId="10" xfId="0" applyFont="1" applyBorder="1" applyProtection="1">
      <alignment vertical="center"/>
      <protection locked="0"/>
    </xf>
    <xf numFmtId="0" fontId="0" fillId="0" borderId="0" xfId="0" applyAlignment="1" applyProtection="1"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vertical="top"/>
      <protection locked="0"/>
    </xf>
    <xf numFmtId="0" fontId="22" fillId="38" borderId="0" xfId="0" applyFont="1" applyFill="1" applyAlignment="1">
      <alignment horizontal="justify" vertical="center"/>
    </xf>
    <xf numFmtId="0" fontId="18" fillId="38" borderId="0" xfId="0" applyFont="1" applyFill="1" applyAlignment="1">
      <alignment horizontal="justify" vertical="center"/>
    </xf>
    <xf numFmtId="0" fontId="0" fillId="0" borderId="12" xfId="0" applyBorder="1" applyAlignment="1"/>
    <xf numFmtId="0" fontId="37" fillId="0" borderId="10" xfId="0" applyFont="1" applyBorder="1">
      <alignment vertical="center"/>
    </xf>
    <xf numFmtId="0" fontId="0" fillId="0" borderId="0" xfId="0" applyAlignment="1"/>
    <xf numFmtId="0" fontId="42" fillId="0" borderId="0" xfId="0" applyFont="1" applyProtection="1">
      <alignment vertical="center"/>
      <protection locked="0"/>
    </xf>
    <xf numFmtId="0" fontId="18" fillId="38" borderId="0" xfId="0" applyFont="1" applyFill="1" applyAlignment="1">
      <alignment vertical="center" wrapText="1"/>
    </xf>
    <xf numFmtId="0" fontId="0" fillId="0" borderId="0" xfId="0" applyAlignment="1" applyProtection="1">
      <alignment vertical="top"/>
      <protection locked="0"/>
    </xf>
    <xf numFmtId="14" fontId="32" fillId="0" borderId="0" xfId="42" applyNumberFormat="1" applyFont="1" applyAlignment="1">
      <alignment horizontal="left" vertical="center" wrapText="1"/>
    </xf>
    <xf numFmtId="178" fontId="32" fillId="0" borderId="0" xfId="42" applyNumberFormat="1" applyFont="1" applyAlignment="1">
      <alignment horizontal="left" vertical="center" wrapText="1"/>
    </xf>
    <xf numFmtId="178" fontId="0" fillId="0" borderId="0" xfId="0" applyNumberFormat="1" applyProtection="1">
      <alignment vertical="center"/>
      <protection locked="0"/>
    </xf>
    <xf numFmtId="178" fontId="0" fillId="38" borderId="0" xfId="0" applyNumberFormat="1" applyFill="1" applyAlignment="1" applyProtection="1">
      <alignment vertical="top"/>
      <protection locked="0"/>
    </xf>
    <xf numFmtId="178" fontId="0" fillId="38" borderId="0" xfId="0" applyNumberFormat="1" applyFill="1" applyProtection="1">
      <alignment vertical="center"/>
      <protection locked="0"/>
    </xf>
    <xf numFmtId="178" fontId="0" fillId="0" borderId="10" xfId="0" applyNumberFormat="1" applyBorder="1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178" fontId="26" fillId="0" borderId="0" xfId="0" applyNumberFormat="1" applyFont="1" applyProtection="1">
      <alignment vertical="center"/>
      <protection locked="0"/>
    </xf>
    <xf numFmtId="178" fontId="45" fillId="0" borderId="0" xfId="0" applyNumberFormat="1" applyFont="1" applyProtection="1">
      <alignment vertical="center"/>
      <protection locked="0"/>
    </xf>
    <xf numFmtId="0" fontId="46" fillId="0" borderId="0" xfId="0" applyFont="1" applyProtection="1">
      <alignment vertical="center"/>
      <protection locked="0"/>
    </xf>
    <xf numFmtId="0" fontId="0" fillId="0" borderId="18" xfId="0" applyBorder="1" applyProtection="1">
      <alignment vertical="center"/>
      <protection locked="0"/>
    </xf>
    <xf numFmtId="0" fontId="0" fillId="0" borderId="17" xfId="0" applyBorder="1" applyProtection="1">
      <alignment vertical="center"/>
      <protection locked="0"/>
    </xf>
    <xf numFmtId="0" fontId="0" fillId="0" borderId="0" xfId="0" applyAlignment="1">
      <alignment horizontal="left" vertical="top"/>
    </xf>
    <xf numFmtId="0" fontId="51" fillId="0" borderId="0" xfId="0" applyFont="1" applyAlignment="1">
      <alignment horizontal="left" vertical="top"/>
    </xf>
    <xf numFmtId="0" fontId="52" fillId="0" borderId="0" xfId="0" applyFont="1" applyAlignment="1">
      <alignment horizontal="left" vertical="top"/>
    </xf>
    <xf numFmtId="0" fontId="54" fillId="0" borderId="0" xfId="0" applyFont="1" applyAlignment="1">
      <alignment horizontal="left" vertical="top"/>
    </xf>
    <xf numFmtId="0" fontId="56" fillId="0" borderId="0" xfId="0" applyFont="1" applyAlignment="1">
      <alignment horizontal="left" vertical="top"/>
    </xf>
    <xf numFmtId="0" fontId="58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/>
    </xf>
    <xf numFmtId="0" fontId="48" fillId="38" borderId="0" xfId="0" applyFont="1" applyFill="1">
      <alignment vertical="center"/>
    </xf>
    <xf numFmtId="0" fontId="19" fillId="38" borderId="0" xfId="0" applyFont="1" applyFill="1" applyAlignment="1">
      <alignment vertical="center" wrapText="1"/>
    </xf>
    <xf numFmtId="0" fontId="59" fillId="0" borderId="0" xfId="0" applyFont="1" applyAlignment="1">
      <alignment horizontal="right" vertical="center" wrapText="1"/>
    </xf>
    <xf numFmtId="0" fontId="37" fillId="0" borderId="0" xfId="0" applyFont="1">
      <alignment vertical="center"/>
    </xf>
    <xf numFmtId="0" fontId="24" fillId="38" borderId="19" xfId="0" applyFont="1" applyFill="1" applyBorder="1" applyAlignment="1" applyProtection="1">
      <alignment vertical="top" wrapText="1"/>
      <protection locked="0"/>
    </xf>
    <xf numFmtId="0" fontId="24" fillId="38" borderId="20" xfId="0" applyFont="1" applyFill="1" applyBorder="1" applyAlignment="1" applyProtection="1">
      <alignment vertical="top" wrapText="1"/>
      <protection locked="0"/>
    </xf>
    <xf numFmtId="0" fontId="62" fillId="38" borderId="26" xfId="0" applyFont="1" applyFill="1" applyBorder="1" applyAlignment="1" applyProtection="1">
      <alignment vertical="center" wrapText="1"/>
      <protection locked="0"/>
    </xf>
    <xf numFmtId="0" fontId="66" fillId="38" borderId="0" xfId="0" applyFont="1" applyFill="1">
      <alignment vertical="center"/>
    </xf>
    <xf numFmtId="0" fontId="66" fillId="38" borderId="0" xfId="0" applyFont="1" applyFill="1" applyAlignment="1">
      <alignment horizontal="right" vertical="top"/>
    </xf>
    <xf numFmtId="0" fontId="66" fillId="0" borderId="0" xfId="0" applyFont="1" applyProtection="1">
      <alignment vertical="center"/>
      <protection locked="0"/>
    </xf>
    <xf numFmtId="0" fontId="66" fillId="0" borderId="0" xfId="0" applyFont="1" applyAlignment="1">
      <alignment horizontal="left" vertical="top"/>
    </xf>
    <xf numFmtId="0" fontId="60" fillId="0" borderId="0" xfId="0" applyFont="1" applyAlignment="1">
      <alignment horizontal="left" vertical="top"/>
    </xf>
    <xf numFmtId="0" fontId="67" fillId="0" borderId="0" xfId="0" applyFont="1" applyAlignment="1">
      <alignment horizontal="left" vertical="top"/>
    </xf>
    <xf numFmtId="0" fontId="59" fillId="0" borderId="0" xfId="0" applyFont="1" applyAlignment="1">
      <alignment horizontal="distributed" vertical="center" indent="1"/>
    </xf>
    <xf numFmtId="0" fontId="66" fillId="0" borderId="0" xfId="0" applyFont="1" applyAlignment="1">
      <alignment horizontal="distributed" vertical="center" indent="1"/>
    </xf>
    <xf numFmtId="0" fontId="23" fillId="38" borderId="0" xfId="0" applyFont="1" applyFill="1" applyAlignment="1">
      <alignment horizontal="justify" vertical="center"/>
    </xf>
    <xf numFmtId="0" fontId="66" fillId="38" borderId="0" xfId="0" applyFont="1" applyFill="1" applyProtection="1">
      <alignment vertical="center"/>
      <protection locked="0"/>
    </xf>
    <xf numFmtId="0" fontId="66" fillId="38" borderId="0" xfId="0" applyFont="1" applyFill="1" applyAlignment="1">
      <alignment vertical="top"/>
    </xf>
    <xf numFmtId="0" fontId="70" fillId="38" borderId="0" xfId="0" applyFont="1" applyFill="1" applyAlignment="1">
      <alignment vertical="top" wrapText="1"/>
    </xf>
    <xf numFmtId="0" fontId="59" fillId="0" borderId="25" xfId="0" applyFont="1" applyBorder="1" applyAlignment="1" applyProtection="1">
      <alignment vertical="center" wrapText="1"/>
      <protection locked="0"/>
    </xf>
    <xf numFmtId="0" fontId="72" fillId="39" borderId="40" xfId="0" applyFont="1" applyFill="1" applyBorder="1" applyAlignment="1" applyProtection="1">
      <alignment horizontal="right" wrapText="1"/>
      <protection locked="0"/>
    </xf>
    <xf numFmtId="0" fontId="60" fillId="0" borderId="0" xfId="0" applyFont="1" applyAlignment="1">
      <alignment horizontal="distributed" vertical="center" textRotation="255" wrapText="1" indent="1"/>
    </xf>
    <xf numFmtId="0" fontId="72" fillId="39" borderId="41" xfId="0" applyFont="1" applyFill="1" applyBorder="1" applyAlignment="1" applyProtection="1">
      <alignment horizontal="right" wrapText="1"/>
      <protection locked="0"/>
    </xf>
    <xf numFmtId="0" fontId="75" fillId="0" borderId="0" xfId="0" applyFont="1" applyAlignment="1">
      <alignment horizontal="left" vertical="top"/>
    </xf>
    <xf numFmtId="0" fontId="72" fillId="39" borderId="16" xfId="0" applyFont="1" applyFill="1" applyBorder="1" applyAlignment="1" applyProtection="1">
      <alignment horizontal="right" wrapText="1"/>
      <protection locked="0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20" xfId="0" applyFont="1" applyFill="1" applyBorder="1" applyAlignment="1">
      <alignment vertical="top" wrapText="1"/>
    </xf>
    <xf numFmtId="0" fontId="82" fillId="0" borderId="0" xfId="0" applyFont="1" applyAlignment="1" applyProtection="1">
      <alignment horizontal="center" vertical="center" wrapText="1"/>
      <protection locked="0"/>
    </xf>
    <xf numFmtId="0" fontId="62" fillId="38" borderId="16" xfId="0" applyFont="1" applyFill="1" applyBorder="1" applyAlignment="1" applyProtection="1">
      <alignment vertical="center" wrapText="1"/>
      <protection locked="0"/>
    </xf>
    <xf numFmtId="0" fontId="62" fillId="38" borderId="10" xfId="0" applyFont="1" applyFill="1" applyBorder="1" applyAlignment="1" applyProtection="1">
      <alignment vertical="center" wrapText="1"/>
      <protection locked="0"/>
    </xf>
    <xf numFmtId="0" fontId="37" fillId="0" borderId="36" xfId="0" applyFont="1" applyBorder="1" applyAlignment="1">
      <alignment horizontal="left" vertical="center" indent="1"/>
    </xf>
    <xf numFmtId="0" fontId="37" fillId="0" borderId="0" xfId="0" applyFont="1" applyAlignment="1">
      <alignment horizontal="left" vertical="center" indent="1"/>
    </xf>
    <xf numFmtId="0" fontId="84" fillId="34" borderId="10" xfId="42" applyFont="1" applyFill="1" applyBorder="1" applyAlignment="1">
      <alignment horizontal="center" vertical="center" wrapText="1"/>
    </xf>
    <xf numFmtId="0" fontId="85" fillId="34" borderId="10" xfId="42" applyFont="1" applyFill="1" applyBorder="1" applyAlignment="1">
      <alignment horizontal="center" vertical="center" wrapText="1"/>
    </xf>
    <xf numFmtId="0" fontId="85" fillId="40" borderId="10" xfId="42" applyFont="1" applyFill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86" fillId="0" borderId="10" xfId="0" applyFont="1" applyBorder="1">
      <alignment vertical="center"/>
    </xf>
    <xf numFmtId="0" fontId="86" fillId="0" borderId="11" xfId="0" applyFont="1" applyBorder="1">
      <alignment vertical="center"/>
    </xf>
    <xf numFmtId="176" fontId="33" fillId="0" borderId="11" xfId="43" applyNumberFormat="1" applyFont="1" applyBorder="1" applyAlignment="1">
      <alignment horizontal="left" vertical="center" wrapText="1"/>
    </xf>
    <xf numFmtId="0" fontId="30" fillId="35" borderId="10" xfId="42" applyFont="1" applyFill="1" applyBorder="1" applyAlignment="1">
      <alignment horizontal="center" vertical="center" wrapText="1"/>
    </xf>
    <xf numFmtId="0" fontId="30" fillId="37" borderId="10" xfId="42" applyFont="1" applyFill="1" applyBorder="1" applyAlignment="1">
      <alignment horizontal="center" vertical="center" wrapText="1"/>
    </xf>
    <xf numFmtId="178" fontId="33" fillId="0" borderId="11" xfId="42" applyNumberFormat="1" applyFont="1" applyBorder="1" applyAlignment="1">
      <alignment horizontal="left" vertical="center"/>
    </xf>
    <xf numFmtId="0" fontId="33" fillId="0" borderId="11" xfId="42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6" fillId="0" borderId="0" xfId="42" applyFont="1" applyFill="1" applyAlignment="1">
      <alignment horizontal="right" vertical="center"/>
    </xf>
    <xf numFmtId="0" fontId="88" fillId="0" borderId="0" xfId="0" applyFont="1" applyAlignment="1">
      <alignment horizontal="left" vertical="top"/>
    </xf>
    <xf numFmtId="0" fontId="92" fillId="0" borderId="0" xfId="0" applyFont="1" applyAlignment="1">
      <alignment horizontal="left" vertical="top"/>
    </xf>
    <xf numFmtId="0" fontId="94" fillId="0" borderId="0" xfId="0" applyFont="1" applyAlignment="1">
      <alignment horizontal="left" vertical="top"/>
    </xf>
    <xf numFmtId="0" fontId="99" fillId="0" borderId="0" xfId="42" applyFont="1" applyAlignment="1">
      <alignment horizontal="left" vertical="center"/>
    </xf>
    <xf numFmtId="0" fontId="0" fillId="0" borderId="36" xfId="0" applyBorder="1" applyAlignment="1" applyProtection="1">
      <alignment vertical="center" textRotation="255"/>
      <protection locked="0"/>
    </xf>
    <xf numFmtId="0" fontId="0" fillId="0" borderId="42" xfId="0" applyBorder="1" applyAlignment="1">
      <alignment vertical="center" textRotation="255"/>
    </xf>
    <xf numFmtId="0" fontId="0" fillId="0" borderId="42" xfId="0" applyBorder="1">
      <alignment vertical="center"/>
    </xf>
    <xf numFmtId="0" fontId="0" fillId="0" borderId="11" xfId="0" applyBorder="1">
      <alignment vertical="center"/>
    </xf>
    <xf numFmtId="0" fontId="0" fillId="0" borderId="11" xfId="0" applyBorder="1" applyAlignment="1">
      <alignment vertical="center" textRotation="255"/>
    </xf>
    <xf numFmtId="179" fontId="66" fillId="0" borderId="10" xfId="0" applyNumberFormat="1" applyFont="1" applyBorder="1" applyAlignment="1" applyProtection="1">
      <alignment horizontal="center" vertical="center" wrapText="1"/>
      <protection locked="0"/>
    </xf>
    <xf numFmtId="0" fontId="87" fillId="0" borderId="21" xfId="0" applyFont="1" applyBorder="1" applyAlignment="1" applyProtection="1">
      <alignment horizontal="center" vertical="center" wrapText="1"/>
      <protection locked="0"/>
    </xf>
    <xf numFmtId="0" fontId="87" fillId="0" borderId="36" xfId="0" applyFont="1" applyBorder="1" applyAlignment="1" applyProtection="1">
      <alignment horizontal="center" vertical="center" wrapText="1"/>
      <protection locked="0"/>
    </xf>
    <xf numFmtId="0" fontId="20" fillId="33" borderId="25" xfId="0" applyFont="1" applyFill="1" applyBorder="1" applyAlignment="1">
      <alignment horizontal="center" vertical="center" wrapText="1"/>
    </xf>
    <xf numFmtId="0" fontId="20" fillId="33" borderId="11" xfId="0" applyFont="1" applyFill="1" applyBorder="1" applyAlignment="1">
      <alignment horizontal="center" vertical="center" wrapText="1"/>
    </xf>
    <xf numFmtId="0" fontId="20" fillId="0" borderId="19" xfId="0" applyFont="1" applyBorder="1" applyAlignment="1">
      <alignment horizontal="left" vertical="top" wrapText="1"/>
    </xf>
    <xf numFmtId="0" fontId="20" fillId="0" borderId="20" xfId="0" applyFont="1" applyBorder="1" applyAlignment="1">
      <alignment horizontal="left" vertical="top" wrapText="1"/>
    </xf>
    <xf numFmtId="0" fontId="20" fillId="0" borderId="21" xfId="0" applyFont="1" applyBorder="1" applyAlignment="1">
      <alignment horizontal="left" vertical="top" wrapText="1"/>
    </xf>
    <xf numFmtId="0" fontId="20" fillId="0" borderId="22" xfId="0" applyFont="1" applyBorder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0" fontId="18" fillId="33" borderId="13" xfId="0" applyFont="1" applyFill="1" applyBorder="1" applyAlignment="1">
      <alignment horizontal="center"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5" xfId="0" applyFont="1" applyFill="1" applyBorder="1" applyAlignment="1">
      <alignment horizontal="center" vertical="center"/>
    </xf>
    <xf numFmtId="177" fontId="66" fillId="38" borderId="13" xfId="0" applyNumberFormat="1" applyFont="1" applyFill="1" applyBorder="1" applyAlignment="1" applyProtection="1">
      <alignment horizontal="center" vertical="center"/>
      <protection locked="0"/>
    </xf>
    <xf numFmtId="177" fontId="66" fillId="38" borderId="14" xfId="0" applyNumberFormat="1" applyFont="1" applyFill="1" applyBorder="1" applyAlignment="1" applyProtection="1">
      <alignment horizontal="center" vertical="center"/>
      <protection locked="0"/>
    </xf>
    <xf numFmtId="177" fontId="66" fillId="38" borderId="15" xfId="0" applyNumberFormat="1" applyFont="1" applyFill="1" applyBorder="1" applyAlignment="1" applyProtection="1">
      <alignment horizontal="center" vertical="center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66" fillId="33" borderId="10" xfId="0" applyFont="1" applyFill="1" applyBorder="1" applyAlignment="1">
      <alignment horizontal="center" vertical="center" wrapText="1"/>
    </xf>
    <xf numFmtId="0" fontId="66" fillId="0" borderId="10" xfId="0" applyFont="1" applyBorder="1" applyAlignment="1" applyProtection="1">
      <alignment horizontal="center" vertical="center"/>
      <protection locked="0"/>
    </xf>
    <xf numFmtId="0" fontId="23" fillId="38" borderId="0" xfId="0" applyFont="1" applyFill="1" applyAlignment="1">
      <alignment horizontal="left" vertical="center" wrapText="1"/>
    </xf>
    <xf numFmtId="0" fontId="66" fillId="0" borderId="10" xfId="0" applyFont="1" applyBorder="1" applyAlignment="1" applyProtection="1">
      <alignment horizontal="center" vertical="center" wrapText="1"/>
      <protection locked="0"/>
    </xf>
    <xf numFmtId="0" fontId="69" fillId="33" borderId="13" xfId="0" applyFont="1" applyFill="1" applyBorder="1" applyAlignment="1">
      <alignment horizontal="center" vertical="center" wrapText="1"/>
    </xf>
    <xf numFmtId="0" fontId="69" fillId="33" borderId="14" xfId="0" applyFont="1" applyFill="1" applyBorder="1" applyAlignment="1">
      <alignment horizontal="center" vertical="center" wrapText="1"/>
    </xf>
    <xf numFmtId="0" fontId="69" fillId="33" borderId="15" xfId="0" applyFont="1" applyFill="1" applyBorder="1" applyAlignment="1">
      <alignment horizontal="center" vertical="center" wrapText="1"/>
    </xf>
    <xf numFmtId="0" fontId="61" fillId="38" borderId="20" xfId="0" applyFont="1" applyFill="1" applyBorder="1" applyAlignment="1">
      <alignment horizontal="right" vertical="center" wrapText="1"/>
    </xf>
    <xf numFmtId="0" fontId="66" fillId="0" borderId="10" xfId="0" applyFont="1" applyBorder="1" applyAlignment="1">
      <alignment horizontal="center" vertical="center" wrapText="1"/>
    </xf>
    <xf numFmtId="0" fontId="44" fillId="0" borderId="13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top" wrapText="1"/>
    </xf>
    <xf numFmtId="0" fontId="44" fillId="0" borderId="14" xfId="0" applyFont="1" applyBorder="1" applyAlignment="1">
      <alignment horizontal="left" vertical="center" wrapText="1"/>
    </xf>
    <xf numFmtId="0" fontId="44" fillId="0" borderId="15" xfId="0" applyFont="1" applyBorder="1" applyAlignment="1">
      <alignment horizontal="left" vertical="center" wrapText="1"/>
    </xf>
    <xf numFmtId="49" fontId="28" fillId="0" borderId="34" xfId="0" applyNumberFormat="1" applyFont="1" applyBorder="1" applyAlignment="1" applyProtection="1">
      <alignment horizontal="center" vertical="center" wrapText="1"/>
      <protection locked="0"/>
    </xf>
    <xf numFmtId="49" fontId="28" fillId="0" borderId="32" xfId="0" applyNumberFormat="1" applyFont="1" applyBorder="1" applyAlignment="1" applyProtection="1">
      <alignment horizontal="center" vertical="center" wrapText="1"/>
      <protection locked="0"/>
    </xf>
    <xf numFmtId="49" fontId="28" fillId="0" borderId="33" xfId="0" applyNumberFormat="1" applyFont="1" applyBorder="1" applyAlignment="1" applyProtection="1">
      <alignment horizontal="center" vertical="center" wrapText="1"/>
      <protection locked="0"/>
    </xf>
    <xf numFmtId="0" fontId="20" fillId="33" borderId="13" xfId="0" applyFont="1" applyFill="1" applyBorder="1" applyAlignment="1">
      <alignment horizontal="center" vertical="center" wrapText="1"/>
    </xf>
    <xf numFmtId="0" fontId="20" fillId="33" borderId="14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horizontal="center" vertical="center" wrapText="1"/>
    </xf>
    <xf numFmtId="0" fontId="24" fillId="0" borderId="14" xfId="0" applyFont="1" applyBorder="1" applyAlignment="1" applyProtection="1">
      <alignment horizontal="center" vertical="center" wrapText="1"/>
      <protection locked="0"/>
    </xf>
    <xf numFmtId="0" fontId="24" fillId="0" borderId="1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0" fontId="80" fillId="33" borderId="32" xfId="0" applyFont="1" applyFill="1" applyBorder="1" applyAlignment="1">
      <alignment horizontal="center" vertical="center" wrapText="1"/>
    </xf>
    <xf numFmtId="0" fontId="80" fillId="33" borderId="33" xfId="0" applyFont="1" applyFill="1" applyBorder="1" applyAlignment="1">
      <alignment horizontal="center" vertical="center" wrapText="1"/>
    </xf>
    <xf numFmtId="0" fontId="20" fillId="33" borderId="34" xfId="0" applyFont="1" applyFill="1" applyBorder="1" applyAlignment="1">
      <alignment horizontal="center" vertical="center" wrapText="1"/>
    </xf>
    <xf numFmtId="0" fontId="20" fillId="33" borderId="32" xfId="0" applyFont="1" applyFill="1" applyBorder="1" applyAlignment="1">
      <alignment horizontal="center" vertical="center" wrapText="1"/>
    </xf>
    <xf numFmtId="0" fontId="27" fillId="33" borderId="19" xfId="0" applyFont="1" applyFill="1" applyBorder="1" applyAlignment="1">
      <alignment horizontal="center" vertical="center" wrapText="1"/>
    </xf>
    <xf numFmtId="0" fontId="27" fillId="33" borderId="20" xfId="0" applyFont="1" applyFill="1" applyBorder="1" applyAlignment="1">
      <alignment horizontal="center" vertical="center" wrapText="1"/>
    </xf>
    <xf numFmtId="0" fontId="27" fillId="33" borderId="24" xfId="0" applyFont="1" applyFill="1" applyBorder="1" applyAlignment="1">
      <alignment horizontal="center" vertical="center" wrapText="1"/>
    </xf>
    <xf numFmtId="0" fontId="27" fillId="33" borderId="12" xfId="0" applyFont="1" applyFill="1" applyBorder="1" applyAlignment="1">
      <alignment horizontal="center" vertical="center" wrapText="1"/>
    </xf>
    <xf numFmtId="0" fontId="20" fillId="33" borderId="33" xfId="0" applyFont="1" applyFill="1" applyBorder="1" applyAlignment="1">
      <alignment horizontal="center" vertical="center" wrapText="1"/>
    </xf>
    <xf numFmtId="49" fontId="28" fillId="0" borderId="35" xfId="0" applyNumberFormat="1" applyFont="1" applyBorder="1" applyAlignment="1" applyProtection="1">
      <alignment horizontal="center" vertical="center" wrapText="1"/>
      <protection locked="0"/>
    </xf>
    <xf numFmtId="49" fontId="24" fillId="0" borderId="29" xfId="0" applyNumberFormat="1" applyFont="1" applyBorder="1" applyAlignment="1" applyProtection="1">
      <alignment horizontal="center" vertical="center" wrapText="1"/>
      <protection locked="0"/>
    </xf>
    <xf numFmtId="49" fontId="24" fillId="0" borderId="27" xfId="0" applyNumberFormat="1" applyFont="1" applyBorder="1" applyAlignment="1" applyProtection="1">
      <alignment horizontal="center" vertical="center" wrapText="1"/>
      <protection locked="0"/>
    </xf>
    <xf numFmtId="49" fontId="24" fillId="0" borderId="28" xfId="0" applyNumberFormat="1" applyFont="1" applyBorder="1" applyAlignment="1" applyProtection="1">
      <alignment horizontal="center" vertical="center" wrapText="1"/>
      <protection locked="0"/>
    </xf>
    <xf numFmtId="0" fontId="20" fillId="33" borderId="29" xfId="0" applyFont="1" applyFill="1" applyBorder="1" applyAlignment="1">
      <alignment horizontal="center" vertical="center" wrapText="1"/>
    </xf>
    <xf numFmtId="0" fontId="20" fillId="33" borderId="28" xfId="0" applyFont="1" applyFill="1" applyBorder="1" applyAlignment="1">
      <alignment horizontal="center" vertical="center" wrapText="1"/>
    </xf>
    <xf numFmtId="49" fontId="24" fillId="0" borderId="30" xfId="0" applyNumberFormat="1" applyFont="1" applyBorder="1" applyAlignment="1" applyProtection="1">
      <alignment horizontal="center" vertical="center" wrapText="1"/>
      <protection locked="0"/>
    </xf>
    <xf numFmtId="49" fontId="24" fillId="0" borderId="14" xfId="0" applyNumberFormat="1" applyFont="1" applyBorder="1" applyAlignment="1" applyProtection="1">
      <alignment horizontal="center" vertical="center" wrapText="1"/>
      <protection locked="0"/>
    </xf>
    <xf numFmtId="49" fontId="24" fillId="0" borderId="31" xfId="0" applyNumberFormat="1" applyFont="1" applyBorder="1" applyAlignment="1" applyProtection="1">
      <alignment horizontal="center" vertical="center" wrapText="1"/>
      <protection locked="0"/>
    </xf>
    <xf numFmtId="0" fontId="43" fillId="33" borderId="13" xfId="0" applyFont="1" applyFill="1" applyBorder="1" applyAlignment="1">
      <alignment horizontal="center" vertical="center" wrapText="1"/>
    </xf>
    <xf numFmtId="0" fontId="43" fillId="33" borderId="14" xfId="0" applyFont="1" applyFill="1" applyBorder="1" applyAlignment="1">
      <alignment horizontal="center" vertical="center" wrapText="1"/>
    </xf>
    <xf numFmtId="0" fontId="43" fillId="33" borderId="15" xfId="0" applyFont="1" applyFill="1" applyBorder="1" applyAlignment="1">
      <alignment horizontal="center" vertical="center" wrapText="1"/>
    </xf>
    <xf numFmtId="0" fontId="44" fillId="33" borderId="13" xfId="0" applyFont="1" applyFill="1" applyBorder="1" applyAlignment="1">
      <alignment horizontal="center" vertical="center" wrapText="1"/>
    </xf>
    <xf numFmtId="0" fontId="44" fillId="33" borderId="14" xfId="0" applyFont="1" applyFill="1" applyBorder="1" applyAlignment="1">
      <alignment horizontal="center" vertical="center" wrapText="1"/>
    </xf>
    <xf numFmtId="0" fontId="44" fillId="33" borderId="15" xfId="0" applyFont="1" applyFill="1" applyBorder="1" applyAlignment="1">
      <alignment horizontal="center" vertical="center" wrapText="1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14" fontId="20" fillId="0" borderId="14" xfId="0" applyNumberFormat="1" applyFont="1" applyBorder="1" applyAlignment="1" applyProtection="1">
      <alignment horizontal="center" vertical="center" wrapText="1"/>
      <protection locked="0"/>
    </xf>
    <xf numFmtId="14" fontId="20" fillId="0" borderId="15" xfId="0" applyNumberFormat="1" applyFont="1" applyBorder="1" applyAlignment="1" applyProtection="1">
      <alignment horizontal="center" vertical="center" wrapText="1"/>
      <protection locked="0"/>
    </xf>
    <xf numFmtId="0" fontId="27" fillId="33" borderId="21" xfId="0" applyFont="1" applyFill="1" applyBorder="1" applyAlignment="1">
      <alignment horizontal="center" vertical="center" wrapText="1"/>
    </xf>
    <xf numFmtId="0" fontId="66" fillId="0" borderId="19" xfId="0" applyFont="1" applyBorder="1" applyAlignment="1" applyProtection="1">
      <alignment horizontal="center" vertical="center"/>
      <protection locked="0"/>
    </xf>
    <xf numFmtId="0" fontId="66" fillId="0" borderId="20" xfId="0" applyFont="1" applyBorder="1" applyAlignment="1" applyProtection="1">
      <alignment horizontal="center" vertical="center"/>
      <protection locked="0"/>
    </xf>
    <xf numFmtId="14" fontId="20" fillId="0" borderId="32" xfId="0" applyNumberFormat="1" applyFont="1" applyBorder="1" applyAlignment="1" applyProtection="1">
      <alignment horizontal="center" vertical="center" wrapText="1"/>
      <protection locked="0"/>
    </xf>
    <xf numFmtId="14" fontId="20" fillId="0" borderId="33" xfId="0" applyNumberFormat="1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7" fillId="0" borderId="15" xfId="0" applyFont="1" applyBorder="1" applyAlignment="1" applyProtection="1">
      <alignment horizontal="center" vertical="center" wrapText="1"/>
      <protection locked="0"/>
    </xf>
    <xf numFmtId="0" fontId="67" fillId="0" borderId="12" xfId="45" applyNumberFormat="1" applyFont="1" applyBorder="1" applyAlignment="1" applyProtection="1">
      <alignment horizontal="center" vertical="center" wrapText="1"/>
      <protection locked="0"/>
    </xf>
    <xf numFmtId="0" fontId="67" fillId="0" borderId="20" xfId="45" applyNumberFormat="1" applyFont="1" applyBorder="1" applyAlignment="1" applyProtection="1">
      <alignment horizontal="left" vertical="center" wrapText="1"/>
      <protection locked="0"/>
    </xf>
    <xf numFmtId="0" fontId="67" fillId="0" borderId="21" xfId="45" applyNumberFormat="1" applyFont="1" applyBorder="1" applyAlignment="1" applyProtection="1">
      <alignment horizontal="left" vertical="center" wrapText="1"/>
      <protection locked="0"/>
    </xf>
    <xf numFmtId="0" fontId="67" fillId="0" borderId="12" xfId="45" applyNumberFormat="1" applyFont="1" applyBorder="1" applyAlignment="1" applyProtection="1">
      <alignment horizontal="left" vertical="center" wrapText="1"/>
      <protection locked="0"/>
    </xf>
    <xf numFmtId="0" fontId="67" fillId="0" borderId="25" xfId="45" applyNumberFormat="1" applyFont="1" applyBorder="1" applyAlignment="1" applyProtection="1">
      <alignment horizontal="left" vertical="center" wrapText="1"/>
      <protection locked="0"/>
    </xf>
    <xf numFmtId="14" fontId="66" fillId="0" borderId="12" xfId="45" applyNumberFormat="1" applyFont="1" applyBorder="1" applyAlignment="1" applyProtection="1">
      <alignment horizontal="center" vertical="center" wrapText="1"/>
      <protection locked="0"/>
    </xf>
    <xf numFmtId="14" fontId="66" fillId="0" borderId="20" xfId="45" applyNumberFormat="1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right" vertical="top" wrapText="1"/>
    </xf>
    <xf numFmtId="0" fontId="20" fillId="33" borderId="27" xfId="0" applyFont="1" applyFill="1" applyBorder="1" applyAlignment="1">
      <alignment horizontal="center" vertical="center" wrapText="1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33" borderId="13" xfId="0" applyFont="1" applyFill="1" applyBorder="1" applyAlignment="1">
      <alignment horizontal="center" vertical="center" wrapText="1"/>
    </xf>
    <xf numFmtId="0" fontId="23" fillId="33" borderId="14" xfId="0" applyFont="1" applyFill="1" applyBorder="1" applyAlignment="1">
      <alignment horizontal="center" vertical="center" wrapText="1"/>
    </xf>
    <xf numFmtId="0" fontId="23" fillId="33" borderId="15" xfId="0" applyFont="1" applyFill="1" applyBorder="1" applyAlignment="1">
      <alignment horizontal="center" vertical="center" wrapText="1"/>
    </xf>
    <xf numFmtId="0" fontId="69" fillId="0" borderId="12" xfId="45" applyNumberFormat="1" applyFont="1" applyBorder="1" applyAlignment="1" applyProtection="1">
      <alignment horizontal="center" vertical="center" wrapText="1"/>
      <protection locked="0"/>
    </xf>
    <xf numFmtId="0" fontId="69" fillId="0" borderId="25" xfId="45" applyNumberFormat="1" applyFont="1" applyBorder="1" applyAlignment="1" applyProtection="1">
      <alignment horizontal="center" vertical="center" wrapText="1"/>
      <protection locked="0"/>
    </xf>
    <xf numFmtId="0" fontId="23" fillId="33" borderId="19" xfId="0" applyFont="1" applyFill="1" applyBorder="1" applyAlignment="1">
      <alignment horizontal="center" vertical="center" wrapText="1"/>
    </xf>
    <xf numFmtId="0" fontId="23" fillId="33" borderId="20" xfId="0" applyFont="1" applyFill="1" applyBorder="1" applyAlignment="1">
      <alignment horizontal="center" vertical="center" wrapText="1"/>
    </xf>
    <xf numFmtId="0" fontId="23" fillId="33" borderId="21" xfId="0" applyFont="1" applyFill="1" applyBorder="1" applyAlignment="1">
      <alignment horizontal="center" vertical="center" wrapText="1"/>
    </xf>
    <xf numFmtId="0" fontId="23" fillId="33" borderId="24" xfId="0" applyFont="1" applyFill="1" applyBorder="1" applyAlignment="1">
      <alignment horizontal="center" vertical="center" wrapText="1"/>
    </xf>
    <xf numFmtId="0" fontId="23" fillId="33" borderId="12" xfId="0" applyFont="1" applyFill="1" applyBorder="1" applyAlignment="1">
      <alignment horizontal="center" vertical="center" wrapText="1"/>
    </xf>
    <xf numFmtId="0" fontId="23" fillId="33" borderId="25" xfId="0" applyFont="1" applyFill="1" applyBorder="1" applyAlignment="1">
      <alignment horizontal="center" vertical="center" wrapText="1"/>
    </xf>
    <xf numFmtId="0" fontId="67" fillId="0" borderId="20" xfId="45" applyNumberFormat="1" applyFont="1" applyBorder="1" applyAlignment="1" applyProtection="1">
      <alignment horizontal="center" vertical="center" wrapText="1"/>
      <protection locked="0"/>
    </xf>
    <xf numFmtId="0" fontId="73" fillId="0" borderId="24" xfId="0" applyFont="1" applyBorder="1" applyAlignment="1" applyProtection="1">
      <alignment horizontal="center" vertical="center"/>
      <protection locked="0"/>
    </xf>
    <xf numFmtId="0" fontId="73" fillId="0" borderId="12" xfId="0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20" fillId="0" borderId="20" xfId="0" applyFont="1" applyBorder="1" applyAlignment="1" applyProtection="1">
      <alignment horizontal="center" vertical="center" wrapText="1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60" fillId="0" borderId="12" xfId="0" applyFont="1" applyBorder="1" applyAlignment="1">
      <alignment horizontal="center" vertical="center" wrapText="1"/>
    </xf>
    <xf numFmtId="0" fontId="44" fillId="0" borderId="12" xfId="0" applyFont="1" applyBorder="1" applyAlignment="1" applyProtection="1">
      <alignment horizontal="center" vertical="center" shrinkToFit="1"/>
      <protection locked="0"/>
    </xf>
    <xf numFmtId="0" fontId="39" fillId="0" borderId="12" xfId="45" applyNumberFormat="1" applyBorder="1" applyAlignment="1" applyProtection="1">
      <alignment horizontal="center" vertical="center" wrapText="1"/>
      <protection locked="0"/>
    </xf>
    <xf numFmtId="0" fontId="68" fillId="0" borderId="12" xfId="45" applyNumberFormat="1" applyFont="1" applyBorder="1" applyAlignment="1" applyProtection="1">
      <alignment horizontal="center" vertical="center" wrapText="1"/>
      <protection locked="0"/>
    </xf>
    <xf numFmtId="0" fontId="27" fillId="33" borderId="13" xfId="0" applyFont="1" applyFill="1" applyBorder="1" applyAlignment="1">
      <alignment horizontal="center" vertical="center" wrapText="1"/>
    </xf>
    <xf numFmtId="0" fontId="27" fillId="33" borderId="14" xfId="0" applyFont="1" applyFill="1" applyBorder="1" applyAlignment="1">
      <alignment horizontal="center" vertical="center" wrapText="1"/>
    </xf>
    <xf numFmtId="0" fontId="27" fillId="33" borderId="15" xfId="0" applyFont="1" applyFill="1" applyBorder="1" applyAlignment="1">
      <alignment horizontal="center" vertical="center" wrapText="1"/>
    </xf>
    <xf numFmtId="0" fontId="64" fillId="33" borderId="13" xfId="0" applyFont="1" applyFill="1" applyBorder="1" applyAlignment="1">
      <alignment horizontal="left" vertical="top" wrapText="1"/>
    </xf>
    <xf numFmtId="0" fontId="64" fillId="33" borderId="14" xfId="0" applyFont="1" applyFill="1" applyBorder="1" applyAlignment="1">
      <alignment horizontal="left" vertical="top" wrapText="1"/>
    </xf>
    <xf numFmtId="0" fontId="64" fillId="33" borderId="15" xfId="0" applyFont="1" applyFill="1" applyBorder="1" applyAlignment="1">
      <alignment horizontal="left" vertical="top" wrapText="1"/>
    </xf>
    <xf numFmtId="0" fontId="63" fillId="38" borderId="0" xfId="0" applyFont="1" applyFill="1" applyAlignment="1">
      <alignment horizontal="justify" vertical="center" wrapText="1"/>
    </xf>
    <xf numFmtId="49" fontId="24" fillId="0" borderId="13" xfId="0" applyNumberFormat="1" applyFont="1" applyBorder="1" applyAlignment="1" applyProtection="1">
      <alignment horizontal="center" vertical="center" wrapText="1"/>
      <protection locked="0"/>
    </xf>
    <xf numFmtId="49" fontId="24" fillId="0" borderId="15" xfId="0" applyNumberFormat="1" applyFont="1" applyBorder="1" applyAlignment="1" applyProtection="1">
      <alignment horizontal="center" vertical="center" wrapText="1"/>
      <protection locked="0"/>
    </xf>
    <xf numFmtId="0" fontId="61" fillId="38" borderId="21" xfId="0" applyFont="1" applyFill="1" applyBorder="1" applyAlignment="1">
      <alignment horizontal="right" vertical="center" wrapText="1"/>
    </xf>
    <xf numFmtId="0" fontId="24" fillId="38" borderId="19" xfId="0" applyFont="1" applyFill="1" applyBorder="1" applyAlignment="1">
      <alignment horizontal="center" vertical="center" wrapText="1"/>
    </xf>
    <xf numFmtId="0" fontId="24" fillId="38" borderId="20" xfId="0" applyFont="1" applyFill="1" applyBorder="1" applyAlignment="1">
      <alignment horizontal="center" vertical="center" wrapText="1"/>
    </xf>
    <xf numFmtId="0" fontId="24" fillId="38" borderId="21" xfId="0" applyFont="1" applyFill="1" applyBorder="1" applyAlignment="1">
      <alignment horizontal="center" vertical="center" wrapText="1"/>
    </xf>
    <xf numFmtId="0" fontId="65" fillId="0" borderId="37" xfId="0" applyFont="1" applyBorder="1" applyAlignment="1" applyProtection="1">
      <alignment horizontal="center" vertical="center" wrapText="1"/>
      <protection locked="0"/>
    </xf>
    <xf numFmtId="0" fontId="65" fillId="0" borderId="38" xfId="0" applyFont="1" applyBorder="1" applyAlignment="1" applyProtection="1">
      <alignment horizontal="center" vertical="center" wrapText="1"/>
      <protection locked="0"/>
    </xf>
    <xf numFmtId="0" fontId="65" fillId="0" borderId="39" xfId="0" applyFont="1" applyBorder="1" applyAlignment="1" applyProtection="1">
      <alignment horizontal="center" vertical="center" wrapText="1"/>
      <protection locked="0"/>
    </xf>
    <xf numFmtId="0" fontId="23" fillId="38" borderId="0" xfId="0" applyFont="1" applyFill="1" applyAlignment="1">
      <alignment horizontal="right" vertical="top" wrapText="1"/>
    </xf>
    <xf numFmtId="0" fontId="19" fillId="38" borderId="0" xfId="0" applyFont="1" applyFill="1" applyAlignment="1">
      <alignment horizontal="center" vertical="center" wrapText="1"/>
    </xf>
    <xf numFmtId="0" fontId="59" fillId="0" borderId="10" xfId="0" applyFont="1" applyBorder="1" applyAlignment="1">
      <alignment horizontal="center" vertical="center" wrapText="1"/>
    </xf>
    <xf numFmtId="0" fontId="60" fillId="0" borderId="10" xfId="0" applyFont="1" applyBorder="1" applyAlignment="1">
      <alignment horizontal="center" vertical="center" textRotation="255" wrapText="1"/>
    </xf>
    <xf numFmtId="0" fontId="59" fillId="0" borderId="10" xfId="0" applyFont="1" applyBorder="1" applyAlignment="1">
      <alignment horizontal="center" vertical="center"/>
    </xf>
    <xf numFmtId="0" fontId="23" fillId="38" borderId="12" xfId="0" applyFont="1" applyFill="1" applyBorder="1" applyAlignment="1">
      <alignment horizontal="justify" vertical="center" wrapText="1"/>
    </xf>
    <xf numFmtId="0" fontId="18" fillId="38" borderId="0" xfId="0" applyFont="1" applyFill="1" applyAlignment="1">
      <alignment horizontal="justify" vertical="center" wrapText="1"/>
    </xf>
    <xf numFmtId="0" fontId="23" fillId="38" borderId="0" xfId="0" applyFont="1" applyFill="1" applyAlignment="1">
      <alignment horizontal="justify" vertical="center" wrapText="1"/>
    </xf>
    <xf numFmtId="49" fontId="24" fillId="0" borderId="14" xfId="0" applyNumberFormat="1" applyFont="1" applyBorder="1" applyAlignment="1" applyProtection="1">
      <alignment horizontal="left" vertical="center" wrapText="1"/>
      <protection locked="0"/>
    </xf>
    <xf numFmtId="49" fontId="24" fillId="0" borderId="15" xfId="0" applyNumberFormat="1" applyFont="1" applyBorder="1" applyAlignment="1" applyProtection="1">
      <alignment horizontal="left" vertical="center" wrapText="1"/>
      <protection locked="0"/>
    </xf>
    <xf numFmtId="0" fontId="24" fillId="33" borderId="13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6" xfId="0" applyFont="1" applyFill="1" applyBorder="1" applyAlignment="1">
      <alignment horizontal="center" vertical="center" wrapText="1"/>
    </xf>
    <xf numFmtId="0" fontId="59" fillId="0" borderId="10" xfId="0" applyFont="1" applyBorder="1" applyAlignment="1">
      <alignment horizontal="distributed" vertical="center" indent="1"/>
    </xf>
    <xf numFmtId="0" fontId="18" fillId="38" borderId="0" xfId="0" applyFont="1" applyFill="1" applyAlignment="1">
      <alignment horizontal="center" vertical="center" wrapText="1"/>
    </xf>
    <xf numFmtId="0" fontId="18" fillId="38" borderId="0" xfId="0" applyFont="1" applyFill="1" applyBorder="1" applyAlignment="1">
      <alignment horizontal="center" vertical="center" wrapText="1"/>
    </xf>
    <xf numFmtId="180" fontId="18" fillId="38" borderId="0" xfId="0" applyNumberFormat="1" applyFont="1" applyFill="1" applyBorder="1" applyAlignment="1">
      <alignment horizontal="center" vertical="center" wrapText="1"/>
    </xf>
    <xf numFmtId="0" fontId="66" fillId="38" borderId="0" xfId="0" applyFont="1" applyFill="1" applyAlignment="1">
      <alignment horizontal="left" vertical="center" wrapText="1"/>
    </xf>
    <xf numFmtId="0" fontId="66" fillId="38" borderId="0" xfId="0" applyFont="1" applyFill="1" applyAlignment="1">
      <alignment horizontal="center" vertical="center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 hidde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標準_190620非常勤データ" xfId="43" xr:uid="{00000000-0005-0000-0000-00002C000000}"/>
    <cellStyle name="良い" xfId="6" builtinId="26" customBuiltin="1"/>
  </cellStyles>
  <dxfs count="46"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6"/>
        </patternFill>
      </fill>
    </dxf>
    <dxf>
      <fill>
        <patternFill>
          <bgColor theme="5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9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ont>
        <color rgb="FFFF0000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  <dxf>
      <font>
        <color rgb="FFFF0000"/>
      </font>
      <fill>
        <patternFill>
          <bgColor rgb="FFFFFF0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0" tint="-0.499984740745262"/>
        </patternFill>
      </fill>
    </dxf>
    <dxf>
      <font>
        <color rgb="FFC00000"/>
      </font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vertical/>
        <horizontal/>
      </border>
    </dxf>
    <dxf>
      <fill>
        <patternFill>
          <bgColor theme="0" tint="-0.49998474074526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62947</xdr:colOff>
      <xdr:row>42</xdr:row>
      <xdr:rowOff>223632</xdr:rowOff>
    </xdr:from>
    <xdr:to>
      <xdr:col>49</xdr:col>
      <xdr:colOff>24848</xdr:colOff>
      <xdr:row>55</xdr:row>
      <xdr:rowOff>124240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682947" y="10146197"/>
          <a:ext cx="4244010" cy="2700130"/>
        </a:xfrm>
        <a:prstGeom prst="leftArrowCallout">
          <a:avLst>
            <a:gd name="adj1" fmla="val 24437"/>
            <a:gd name="adj2" fmla="val 17825"/>
            <a:gd name="adj3" fmla="val 4952"/>
            <a:gd name="adj4" fmla="val 933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400" b="1">
              <a:solidFill>
                <a:srgbClr val="C00000"/>
              </a:solidFill>
            </a:rPr>
            <a:t>【</a:t>
          </a:r>
          <a:r>
            <a:rPr kumimoji="1" lang="ja-JP" altLang="en-US" sz="1400" b="1">
              <a:solidFill>
                <a:srgbClr val="C00000"/>
              </a:solidFill>
            </a:rPr>
            <a:t>重要</a:t>
          </a:r>
          <a:r>
            <a:rPr kumimoji="1" lang="en-US" altLang="ja-JP" sz="1400" b="1">
              <a:solidFill>
                <a:srgbClr val="C00000"/>
              </a:solidFill>
            </a:rPr>
            <a:t>】</a:t>
          </a:r>
          <a:r>
            <a:rPr kumimoji="1" lang="ja-JP" altLang="en-US" sz="700" b="1">
              <a:solidFill>
                <a:srgbClr val="C00000"/>
              </a:solidFill>
            </a:rPr>
            <a:t>旧・東京工業大学（学生証・職員証・アクセスカード）の交付を受けたことがある方</a:t>
          </a:r>
          <a:endParaRPr kumimoji="1" lang="en-US" altLang="ja-JP" sz="700" b="1">
            <a:solidFill>
              <a:srgbClr val="C00000"/>
            </a:solidFill>
          </a:endParaRP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・直近に発行されたカード番号をご記入ください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・職員番号を持っていても，その番号でカードを発行していなければ，「新規</a:t>
          </a:r>
          <a:r>
            <a:rPr kumimoji="1" lang="en-US" altLang="ja-JP" sz="1200" b="1">
              <a:solidFill>
                <a:srgbClr val="C00000"/>
              </a:solidFill>
            </a:rPr>
            <a:t>(</a:t>
          </a:r>
          <a:r>
            <a:rPr kumimoji="1" lang="ja-JP" altLang="en-US" sz="1200" b="1">
              <a:solidFill>
                <a:srgbClr val="C00000"/>
              </a:solidFill>
            </a:rPr>
            <a:t>以前の発行無し</a:t>
          </a:r>
          <a:r>
            <a:rPr kumimoji="1" lang="en-US" altLang="ja-JP" sz="1200" b="1">
              <a:solidFill>
                <a:srgbClr val="C00000"/>
              </a:solidFill>
            </a:rPr>
            <a:t>)</a:t>
          </a:r>
          <a:r>
            <a:rPr kumimoji="1" lang="ja-JP" altLang="en-US" sz="1200" b="1">
              <a:solidFill>
                <a:srgbClr val="C00000"/>
              </a:solidFill>
            </a:rPr>
            <a:t>」を選択してください。（例：特定教員等）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・カード種別や職員番号（またはアクセスカード</a:t>
          </a:r>
          <a:r>
            <a:rPr kumimoji="1" lang="en-US" altLang="ja-JP" sz="1200" b="1">
              <a:solidFill>
                <a:srgbClr val="C00000"/>
              </a:solidFill>
            </a:rPr>
            <a:t>ID)</a:t>
          </a:r>
          <a:r>
            <a:rPr kumimoji="1" lang="ja-JP" altLang="en-US" sz="1200" b="1">
              <a:solidFill>
                <a:srgbClr val="C00000"/>
              </a:solidFill>
            </a:rPr>
            <a:t>が変更されてもｍアドレス等を引き継ぐことが出来ます。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・以前交付された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カードの番号に変更が無い場合は「更新」様式をご使用ください。ただし，異なる人物が他の人の番号で更新発行を行うことは出来ません。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・複数の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カードを同時に所持することは出来ません。（非常勤職員証とアクセスカード等）　</a:t>
          </a:r>
          <a:r>
            <a:rPr kumimoji="1" lang="en-US" altLang="ja-JP" sz="1200" b="1">
              <a:solidFill>
                <a:srgbClr val="C00000"/>
              </a:solidFill>
            </a:rPr>
            <a:t>※</a:t>
          </a:r>
          <a:r>
            <a:rPr kumimoji="1" lang="ja-JP" altLang="en-US" sz="1200" b="1">
              <a:solidFill>
                <a:srgbClr val="C00000"/>
              </a:solidFill>
            </a:rPr>
            <a:t>マトリクスコードを除く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AW86"/>
  <sheetViews>
    <sheetView showGridLines="0" tabSelected="1" view="pageBreakPreview" zoomScaleNormal="100" zoomScaleSheetLayoutView="100" workbookViewId="0">
      <selection activeCell="L10" sqref="L10"/>
    </sheetView>
  </sheetViews>
  <sheetFormatPr defaultColWidth="9" defaultRowHeight="13.5"/>
  <cols>
    <col min="1" max="1" width="1.625" style="18" customWidth="1"/>
    <col min="2" max="2" width="5" style="18" customWidth="1"/>
    <col min="3" max="21" width="3.5" style="18" customWidth="1"/>
    <col min="22" max="23" width="3.125" style="18" customWidth="1"/>
    <col min="24" max="30" width="3.5" style="18" customWidth="1"/>
    <col min="31" max="31" width="0.5" style="19" customWidth="1"/>
    <col min="32" max="32" width="3.125" style="18" customWidth="1"/>
    <col min="33" max="33" width="53" style="18" bestFit="1" customWidth="1"/>
    <col min="34" max="34" width="39" style="18" hidden="1" customWidth="1"/>
    <col min="35" max="35" width="3.375" style="18" hidden="1" customWidth="1"/>
    <col min="36" max="36" width="8.875" style="18" hidden="1" customWidth="1"/>
    <col min="37" max="37" width="17.25" style="18" hidden="1" customWidth="1"/>
    <col min="38" max="41" width="3.125" style="18" hidden="1" customWidth="1"/>
    <col min="42" max="42" width="5.25" style="18" hidden="1" customWidth="1"/>
    <col min="43" max="43" width="10.5" style="36" hidden="1" customWidth="1"/>
    <col min="44" max="44" width="5.25" style="36" hidden="1" customWidth="1"/>
    <col min="45" max="45" width="7" style="36" hidden="1" customWidth="1"/>
    <col min="46" max="46" width="9.625" style="36" hidden="1" customWidth="1"/>
    <col min="47" max="47" width="4.25" style="36" hidden="1" customWidth="1"/>
    <col min="48" max="48" width="9" style="18" hidden="1" customWidth="1"/>
    <col min="49" max="49" width="10.375" style="18" hidden="1" customWidth="1"/>
    <col min="50" max="50" width="9" style="18" customWidth="1"/>
    <col min="51" max="16384" width="9" style="18"/>
  </cols>
  <sheetData>
    <row r="1" spans="3:34" ht="25.5" customHeight="1">
      <c r="C1" s="32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1"/>
      <c r="X1" s="231" t="s">
        <v>81</v>
      </c>
      <c r="Y1" s="231"/>
      <c r="Z1" s="231"/>
      <c r="AA1" s="231"/>
      <c r="AB1" s="231"/>
      <c r="AC1" s="231"/>
      <c r="AD1" s="231"/>
      <c r="AE1" s="231"/>
      <c r="AF1" s="33"/>
    </row>
    <row r="2" spans="3:34" ht="18.75" customHeight="1">
      <c r="C2" s="62"/>
      <c r="D2" s="54"/>
      <c r="E2" s="54"/>
      <c r="F2" s="54"/>
      <c r="G2" s="54"/>
      <c r="H2" s="54"/>
      <c r="I2" s="54"/>
      <c r="J2" s="54"/>
      <c r="K2" s="232" t="s">
        <v>45</v>
      </c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53"/>
      <c r="Y2" s="54"/>
      <c r="Z2" s="54"/>
      <c r="AA2" s="54"/>
      <c r="AB2" s="54"/>
      <c r="AC2" s="54"/>
      <c r="AD2" s="54"/>
      <c r="AE2" s="60"/>
    </row>
    <row r="3" spans="3:34" ht="18.75" customHeight="1">
      <c r="C3" s="62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62"/>
      <c r="V3" s="53"/>
      <c r="W3" s="53"/>
      <c r="X3" s="53"/>
      <c r="Y3" s="53"/>
      <c r="Z3" s="53"/>
      <c r="AA3" s="53"/>
      <c r="AB3" s="53"/>
      <c r="AC3" s="53"/>
      <c r="AD3" s="53"/>
      <c r="AE3" s="60"/>
      <c r="AG3" s="31" t="s">
        <v>30</v>
      </c>
      <c r="AH3"/>
    </row>
    <row r="4" spans="3:34" ht="18.75" customHeight="1">
      <c r="C4" s="237" t="s">
        <v>44</v>
      </c>
      <c r="D4" s="237"/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237"/>
      <c r="T4" s="237"/>
      <c r="U4" s="237"/>
      <c r="V4" s="237"/>
      <c r="W4" s="237"/>
      <c r="X4" s="237"/>
      <c r="Y4" s="237"/>
      <c r="Z4" s="237"/>
      <c r="AA4" s="237"/>
      <c r="AB4" s="237"/>
      <c r="AC4" s="237"/>
      <c r="AD4" s="237"/>
      <c r="AE4" s="60"/>
      <c r="AG4" s="31" t="s">
        <v>31</v>
      </c>
    </row>
    <row r="5" spans="3:34" ht="16.5" customHeight="1"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62"/>
      <c r="R5" s="245" t="s">
        <v>82</v>
      </c>
      <c r="S5" s="245"/>
      <c r="T5" s="245"/>
      <c r="U5" s="246"/>
      <c r="V5" s="247"/>
      <c r="W5" s="247"/>
      <c r="X5" s="247"/>
      <c r="Y5" s="247"/>
      <c r="Z5" s="247"/>
      <c r="AA5" s="247"/>
      <c r="AB5" s="247"/>
      <c r="AC5" s="247"/>
      <c r="AD5" s="247"/>
      <c r="AE5" s="60"/>
    </row>
    <row r="6" spans="3:34" s="46" customFormat="1" ht="28.5" customHeight="1">
      <c r="C6" s="63"/>
      <c r="D6" s="63"/>
      <c r="E6" s="63"/>
      <c r="F6" s="63"/>
      <c r="G6" s="63"/>
      <c r="H6" s="63"/>
      <c r="I6" s="63"/>
      <c r="J6" s="63"/>
      <c r="K6" s="64"/>
      <c r="L6" s="63"/>
      <c r="M6" s="63"/>
      <c r="N6" s="63"/>
      <c r="O6" s="63"/>
      <c r="P6" s="234" t="s">
        <v>99</v>
      </c>
      <c r="Q6" s="234"/>
      <c r="R6" s="244" t="s">
        <v>7</v>
      </c>
      <c r="S6" s="244"/>
      <c r="T6" s="244"/>
      <c r="U6" s="235"/>
      <c r="V6" s="235"/>
      <c r="W6" s="235"/>
      <c r="X6" s="235"/>
      <c r="Y6" s="235"/>
      <c r="Z6" s="235"/>
      <c r="AA6" s="235"/>
      <c r="AB6" s="235"/>
      <c r="AC6" s="235"/>
      <c r="AD6" s="235"/>
      <c r="AE6" s="63"/>
    </row>
    <row r="7" spans="3:34" s="46" customFormat="1" ht="28.5" customHeight="1">
      <c r="C7" s="63"/>
      <c r="D7" s="63"/>
      <c r="E7" s="63"/>
      <c r="F7" s="63"/>
      <c r="G7" s="63"/>
      <c r="H7" s="63"/>
      <c r="I7" s="63"/>
      <c r="J7" s="63"/>
      <c r="K7" s="64"/>
      <c r="L7" s="63"/>
      <c r="M7" s="63"/>
      <c r="N7" s="63"/>
      <c r="O7" s="63"/>
      <c r="P7" s="234"/>
      <c r="Q7" s="234"/>
      <c r="R7" s="244" t="s">
        <v>10</v>
      </c>
      <c r="S7" s="244"/>
      <c r="T7" s="244"/>
      <c r="U7" s="235"/>
      <c r="V7" s="235"/>
      <c r="W7" s="235"/>
      <c r="X7" s="235"/>
      <c r="Y7" s="235"/>
      <c r="Z7" s="235"/>
      <c r="AA7" s="235"/>
      <c r="AB7" s="235"/>
      <c r="AC7" s="235"/>
      <c r="AD7" s="235"/>
      <c r="AE7" s="63"/>
    </row>
    <row r="8" spans="3:34" s="46" customFormat="1" ht="28.5" customHeight="1">
      <c r="C8" s="63"/>
      <c r="D8" s="63"/>
      <c r="E8" s="63"/>
      <c r="F8" s="63"/>
      <c r="G8" s="63"/>
      <c r="H8" s="63"/>
      <c r="I8" s="63"/>
      <c r="J8" s="63"/>
      <c r="K8" s="64"/>
      <c r="L8" s="63"/>
      <c r="M8" s="63"/>
      <c r="N8" s="63"/>
      <c r="O8" s="63"/>
      <c r="P8" s="234"/>
      <c r="Q8" s="234"/>
      <c r="R8" s="244" t="s">
        <v>79</v>
      </c>
      <c r="S8" s="244"/>
      <c r="T8" s="244"/>
      <c r="U8" s="235"/>
      <c r="V8" s="235"/>
      <c r="W8" s="235"/>
      <c r="X8" s="235"/>
      <c r="Y8" s="235"/>
      <c r="Z8" s="235"/>
      <c r="AA8" s="235"/>
      <c r="AB8" s="235"/>
      <c r="AC8" s="233" t="s">
        <v>100</v>
      </c>
      <c r="AD8" s="233"/>
      <c r="AE8" s="63"/>
    </row>
    <row r="9" spans="3:34" s="46" customFormat="1" ht="2.25" customHeight="1">
      <c r="C9" s="63"/>
      <c r="D9" s="63"/>
      <c r="E9" s="63"/>
      <c r="F9" s="63"/>
      <c r="G9" s="63"/>
      <c r="H9" s="63"/>
      <c r="I9" s="63"/>
      <c r="J9" s="63"/>
      <c r="K9" s="64"/>
      <c r="L9" s="63"/>
      <c r="M9" s="63"/>
      <c r="N9" s="63"/>
      <c r="O9" s="63"/>
      <c r="P9" s="63"/>
      <c r="Q9" s="65"/>
      <c r="R9" s="74"/>
      <c r="S9" s="66"/>
      <c r="T9" s="66"/>
      <c r="U9" s="67"/>
      <c r="V9" s="63"/>
      <c r="W9" s="63"/>
      <c r="X9" s="63"/>
      <c r="Y9" s="55"/>
      <c r="Z9" s="55"/>
      <c r="AA9" s="55"/>
      <c r="AB9" s="55"/>
      <c r="AC9" s="55"/>
      <c r="AD9" s="55"/>
      <c r="AE9" s="63"/>
    </row>
    <row r="10" spans="3:34" s="46" customFormat="1" ht="28.5" customHeight="1">
      <c r="C10" s="63"/>
      <c r="D10" s="63"/>
      <c r="E10" s="63"/>
      <c r="F10" s="63"/>
      <c r="G10" s="63"/>
      <c r="H10" s="63"/>
      <c r="I10" s="63"/>
      <c r="J10" s="63"/>
      <c r="K10" s="64"/>
      <c r="L10" s="63"/>
      <c r="M10" s="63"/>
      <c r="N10" s="63"/>
      <c r="O10" s="63"/>
      <c r="P10" s="234" t="s">
        <v>80</v>
      </c>
      <c r="Q10" s="234"/>
      <c r="R10" s="244" t="s">
        <v>79</v>
      </c>
      <c r="S10" s="244"/>
      <c r="T10" s="244"/>
      <c r="U10" s="235"/>
      <c r="V10" s="235"/>
      <c r="W10" s="235"/>
      <c r="X10" s="235"/>
      <c r="Y10" s="235"/>
      <c r="Z10" s="235"/>
      <c r="AA10" s="235"/>
      <c r="AB10" s="235"/>
      <c r="AC10" s="235"/>
      <c r="AD10" s="235"/>
      <c r="AE10" s="63"/>
    </row>
    <row r="11" spans="3:34" s="46" customFormat="1" ht="28.5" customHeight="1">
      <c r="C11" s="63"/>
      <c r="D11" s="63"/>
      <c r="E11" s="63"/>
      <c r="F11" s="63"/>
      <c r="G11" s="63"/>
      <c r="H11" s="63"/>
      <c r="I11" s="63"/>
      <c r="J11" s="63"/>
      <c r="K11" s="64"/>
      <c r="L11" s="63"/>
      <c r="M11" s="63"/>
      <c r="N11" s="63"/>
      <c r="O11" s="63"/>
      <c r="P11" s="234"/>
      <c r="Q11" s="234"/>
      <c r="R11" s="233" t="s">
        <v>101</v>
      </c>
      <c r="S11" s="233"/>
      <c r="T11" s="233"/>
      <c r="U11" s="233"/>
      <c r="V11" s="233"/>
      <c r="W11" s="233"/>
      <c r="X11" s="233"/>
      <c r="Y11" s="233"/>
      <c r="Z11" s="233"/>
      <c r="AA11" s="233"/>
      <c r="AB11" s="233"/>
      <c r="AC11" s="233"/>
      <c r="AD11" s="233"/>
      <c r="AE11" s="63"/>
    </row>
    <row r="12" spans="3:34" ht="2.25" customHeight="1">
      <c r="C12" s="68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G12" s="18" t="s">
        <v>28</v>
      </c>
    </row>
    <row r="13" spans="3:34" ht="33.75" customHeight="1">
      <c r="C13" s="26"/>
      <c r="D13" s="248" t="s">
        <v>96</v>
      </c>
      <c r="E13" s="248"/>
      <c r="F13" s="248"/>
      <c r="G13" s="248"/>
      <c r="H13" s="248"/>
      <c r="I13" s="248"/>
      <c r="J13" s="248"/>
      <c r="K13" s="248"/>
      <c r="L13" s="248"/>
      <c r="M13" s="248"/>
      <c r="N13" s="248"/>
      <c r="O13" s="248"/>
      <c r="P13" s="248"/>
      <c r="Q13" s="248"/>
      <c r="R13" s="248"/>
      <c r="S13" s="248"/>
      <c r="T13" s="248"/>
      <c r="U13" s="248"/>
      <c r="V13" s="248"/>
      <c r="W13" s="248"/>
      <c r="X13" s="248"/>
      <c r="Y13" s="248"/>
      <c r="Z13" s="248"/>
      <c r="AA13" s="248"/>
      <c r="AB13" s="248"/>
      <c r="AC13" s="248"/>
      <c r="AD13" s="248"/>
      <c r="AE13" s="60"/>
    </row>
    <row r="14" spans="3:34" ht="12.75" customHeight="1">
      <c r="C14" s="27"/>
      <c r="D14" s="248" t="s">
        <v>46</v>
      </c>
      <c r="E14" s="248"/>
      <c r="F14" s="248"/>
      <c r="G14" s="248"/>
      <c r="H14" s="248"/>
      <c r="I14" s="248"/>
      <c r="J14" s="248"/>
      <c r="K14" s="248"/>
      <c r="L14" s="248"/>
      <c r="M14" s="248"/>
      <c r="N14" s="248"/>
      <c r="O14" s="248"/>
      <c r="P14" s="248"/>
      <c r="Q14" s="248"/>
      <c r="R14" s="248"/>
      <c r="S14" s="248"/>
      <c r="T14" s="248"/>
      <c r="U14" s="248"/>
      <c r="V14" s="248"/>
      <c r="W14" s="248"/>
      <c r="X14" s="248"/>
      <c r="Y14" s="248"/>
      <c r="Z14" s="248"/>
      <c r="AA14" s="248"/>
      <c r="AB14" s="248"/>
      <c r="AC14" s="248"/>
      <c r="AD14" s="248"/>
      <c r="AE14" s="60"/>
    </row>
    <row r="15" spans="3:34" ht="2.25" customHeight="1">
      <c r="C15" s="27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</row>
    <row r="16" spans="3:34" ht="18" customHeight="1">
      <c r="C16" s="249"/>
      <c r="D16" s="249"/>
      <c r="E16" s="249"/>
      <c r="F16" s="249"/>
      <c r="G16" s="249"/>
      <c r="H16" s="249"/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</row>
    <row r="17" spans="2:49" ht="13.5" hidden="1" customHeight="1">
      <c r="C17" s="238"/>
      <c r="D17" s="238"/>
      <c r="E17" s="238"/>
      <c r="F17" s="238"/>
      <c r="G17" s="238"/>
      <c r="H17" s="238"/>
      <c r="I17" s="238"/>
      <c r="J17" s="238"/>
      <c r="K17" s="238"/>
      <c r="L17" s="238"/>
      <c r="M17" s="238"/>
      <c r="N17" s="238"/>
      <c r="O17" s="238"/>
      <c r="P17" s="238"/>
      <c r="Q17" s="238"/>
      <c r="R17" s="238"/>
      <c r="S17" s="238"/>
      <c r="T17" s="238"/>
      <c r="U17" s="238"/>
      <c r="V17" s="238"/>
      <c r="W17" s="238"/>
      <c r="X17" s="238"/>
      <c r="Y17" s="238"/>
      <c r="Z17" s="238"/>
      <c r="AA17" s="238"/>
      <c r="AB17" s="238"/>
      <c r="AC17" s="238"/>
      <c r="AD17" s="238"/>
      <c r="AE17" s="60"/>
    </row>
    <row r="18" spans="2:49" ht="13.5" hidden="1" customHeight="1"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6"/>
      <c r="W18" s="236"/>
      <c r="X18" s="236"/>
      <c r="Y18" s="236"/>
      <c r="Z18" s="236"/>
      <c r="AA18" s="236"/>
      <c r="AB18" s="236"/>
      <c r="AC18" s="236"/>
      <c r="AD18" s="236"/>
      <c r="AE18" s="60"/>
    </row>
    <row r="19" spans="2:49" ht="26.25" customHeight="1">
      <c r="C19" s="141" t="s">
        <v>102</v>
      </c>
      <c r="D19" s="142"/>
      <c r="E19" s="142"/>
      <c r="F19" s="142"/>
      <c r="G19" s="142"/>
      <c r="H19" s="142"/>
      <c r="I19" s="142"/>
      <c r="J19" s="142"/>
      <c r="K19" s="143"/>
      <c r="L19" s="239" t="s">
        <v>76</v>
      </c>
      <c r="M19" s="239"/>
      <c r="N19" s="239"/>
      <c r="O19" s="239"/>
      <c r="P19" s="239"/>
      <c r="Q19" s="239"/>
      <c r="R19" s="239"/>
      <c r="S19" s="240"/>
      <c r="T19" s="241" t="s">
        <v>5</v>
      </c>
      <c r="U19" s="242"/>
      <c r="V19" s="242"/>
      <c r="W19" s="242"/>
      <c r="X19" s="243"/>
      <c r="Y19" s="144"/>
      <c r="Z19" s="144"/>
      <c r="AA19" s="144"/>
      <c r="AB19" s="144"/>
      <c r="AC19" s="144"/>
      <c r="AD19" s="145"/>
      <c r="AE19" s="69"/>
    </row>
    <row r="20" spans="2:49" ht="28.5" customHeight="1">
      <c r="C20" s="165" t="s">
        <v>95</v>
      </c>
      <c r="D20" s="166"/>
      <c r="E20" s="166"/>
      <c r="F20" s="166"/>
      <c r="G20" s="166"/>
      <c r="H20" s="166"/>
      <c r="I20" s="166"/>
      <c r="J20" s="166"/>
      <c r="K20" s="167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4"/>
      <c r="AE20" s="69"/>
    </row>
    <row r="21" spans="2:49" ht="28.5" customHeight="1">
      <c r="C21" s="168" t="s">
        <v>77</v>
      </c>
      <c r="D21" s="169"/>
      <c r="E21" s="169"/>
      <c r="F21" s="169"/>
      <c r="G21" s="169"/>
      <c r="H21" s="169"/>
      <c r="I21" s="169"/>
      <c r="J21" s="169"/>
      <c r="K21" s="170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2"/>
      <c r="AE21" s="69"/>
      <c r="AH21" s="22" t="s">
        <v>18</v>
      </c>
    </row>
    <row r="22" spans="2:49" ht="28.5" customHeight="1">
      <c r="C22" s="168" t="s">
        <v>78</v>
      </c>
      <c r="D22" s="169"/>
      <c r="E22" s="169"/>
      <c r="F22" s="169"/>
      <c r="G22" s="169"/>
      <c r="H22" s="169"/>
      <c r="I22" s="169"/>
      <c r="J22" s="169"/>
      <c r="K22" s="170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2"/>
      <c r="AE22" s="69"/>
      <c r="AH22" s="21" t="s">
        <v>15</v>
      </c>
    </row>
    <row r="23" spans="2:49" ht="28.5" customHeight="1">
      <c r="C23" s="168" t="s">
        <v>83</v>
      </c>
      <c r="D23" s="169"/>
      <c r="E23" s="169"/>
      <c r="F23" s="169"/>
      <c r="G23" s="169"/>
      <c r="H23" s="169"/>
      <c r="I23" s="169"/>
      <c r="J23" s="169"/>
      <c r="K23" s="170"/>
      <c r="L23" s="180"/>
      <c r="M23" s="181"/>
      <c r="N23" s="181"/>
      <c r="O23" s="181"/>
      <c r="P23" s="181"/>
      <c r="Q23" s="181"/>
      <c r="R23" s="181"/>
      <c r="S23" s="181"/>
      <c r="T23" s="181"/>
      <c r="U23" s="181"/>
      <c r="V23" s="181"/>
      <c r="W23" s="181"/>
      <c r="X23" s="181"/>
      <c r="Y23" s="181"/>
      <c r="Z23" s="181"/>
      <c r="AA23" s="181"/>
      <c r="AB23" s="181"/>
      <c r="AC23" s="181"/>
      <c r="AD23" s="182"/>
      <c r="AE23" s="69"/>
      <c r="AH23" s="21"/>
    </row>
    <row r="24" spans="2:49" ht="21" customHeight="1">
      <c r="C24" s="199" t="s">
        <v>84</v>
      </c>
      <c r="D24" s="200"/>
      <c r="E24" s="200"/>
      <c r="F24" s="200"/>
      <c r="G24" s="200"/>
      <c r="H24" s="200"/>
      <c r="I24" s="200"/>
      <c r="J24" s="200"/>
      <c r="K24" s="201"/>
      <c r="L24" s="208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09"/>
      <c r="X24" s="209"/>
      <c r="Y24" s="209"/>
      <c r="Z24" s="209"/>
      <c r="AA24" s="209"/>
      <c r="AB24" s="209"/>
      <c r="AC24" s="209"/>
      <c r="AD24" s="210"/>
      <c r="AE24" s="69"/>
      <c r="AH24" s="21"/>
    </row>
    <row r="25" spans="2:49" ht="15.75" customHeight="1">
      <c r="C25" s="202"/>
      <c r="D25" s="203"/>
      <c r="E25" s="203"/>
      <c r="F25" s="203"/>
      <c r="G25" s="203"/>
      <c r="H25" s="203"/>
      <c r="I25" s="203"/>
      <c r="J25" s="203"/>
      <c r="K25" s="204"/>
      <c r="L25" s="206" t="s">
        <v>91</v>
      </c>
      <c r="M25" s="207"/>
      <c r="N25" s="207"/>
      <c r="O25" s="213"/>
      <c r="P25" s="214"/>
      <c r="Q25" s="214"/>
      <c r="R25" s="214"/>
      <c r="S25" s="214"/>
      <c r="T25" s="214"/>
      <c r="U25" s="214"/>
      <c r="V25" s="214"/>
      <c r="W25" s="214"/>
      <c r="X25" s="214"/>
      <c r="Y25" s="211" t="s">
        <v>90</v>
      </c>
      <c r="Z25" s="211"/>
      <c r="AA25" s="212"/>
      <c r="AB25" s="212"/>
      <c r="AC25" s="212"/>
      <c r="AD25" s="72" t="s">
        <v>89</v>
      </c>
      <c r="AE25" s="69"/>
      <c r="AH25" s="21" t="s">
        <v>16</v>
      </c>
    </row>
    <row r="26" spans="2:49" ht="28.5" customHeight="1">
      <c r="C26" s="194" t="s">
        <v>85</v>
      </c>
      <c r="D26" s="195"/>
      <c r="E26" s="195"/>
      <c r="F26" s="195"/>
      <c r="G26" s="195"/>
      <c r="H26" s="195"/>
      <c r="I26" s="195"/>
      <c r="J26" s="195"/>
      <c r="K26" s="196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8"/>
      <c r="AE26" s="69"/>
      <c r="AH26" s="21"/>
    </row>
    <row r="27" spans="2:49" ht="15.75" customHeight="1">
      <c r="C27" s="199" t="s">
        <v>92</v>
      </c>
      <c r="D27" s="200"/>
      <c r="E27" s="200"/>
      <c r="F27" s="200"/>
      <c r="G27" s="200"/>
      <c r="H27" s="200"/>
      <c r="I27" s="200"/>
      <c r="J27" s="200"/>
      <c r="K27" s="201"/>
      <c r="L27" s="205" t="s">
        <v>86</v>
      </c>
      <c r="M27" s="205"/>
      <c r="N27" s="189"/>
      <c r="O27" s="189"/>
      <c r="P27" s="189"/>
      <c r="Q27" s="189"/>
      <c r="R27" s="189"/>
      <c r="S27" s="189"/>
      <c r="T27" s="189"/>
      <c r="U27" s="189"/>
      <c r="V27" s="184" t="s">
        <v>87</v>
      </c>
      <c r="W27" s="184"/>
      <c r="X27" s="184"/>
      <c r="Y27" s="184"/>
      <c r="Z27" s="184"/>
      <c r="AA27" s="184"/>
      <c r="AB27" s="184"/>
      <c r="AC27" s="184"/>
      <c r="AD27" s="185"/>
      <c r="AE27" s="69"/>
      <c r="AH27" s="21"/>
    </row>
    <row r="28" spans="2:49" ht="15.75" customHeight="1">
      <c r="C28" s="202"/>
      <c r="D28" s="203"/>
      <c r="E28" s="203"/>
      <c r="F28" s="203"/>
      <c r="G28" s="203"/>
      <c r="H28" s="203"/>
      <c r="I28" s="203"/>
      <c r="J28" s="203"/>
      <c r="K28" s="204"/>
      <c r="L28" s="183" t="s">
        <v>86</v>
      </c>
      <c r="M28" s="183"/>
      <c r="N28" s="188"/>
      <c r="O28" s="188"/>
      <c r="P28" s="188"/>
      <c r="Q28" s="188"/>
      <c r="R28" s="188"/>
      <c r="S28" s="188"/>
      <c r="T28" s="188"/>
      <c r="U28" s="188"/>
      <c r="V28" s="186" t="s">
        <v>88</v>
      </c>
      <c r="W28" s="186"/>
      <c r="X28" s="186"/>
      <c r="Y28" s="186"/>
      <c r="Z28" s="186"/>
      <c r="AA28" s="186"/>
      <c r="AB28" s="186"/>
      <c r="AC28" s="186"/>
      <c r="AD28" s="187"/>
      <c r="AE28" s="69"/>
      <c r="AH28" s="21"/>
    </row>
    <row r="29" spans="2:49" ht="20.25" customHeight="1" thickBot="1">
      <c r="C29" s="151" t="s">
        <v>93</v>
      </c>
      <c r="D29" s="152"/>
      <c r="E29" s="152"/>
      <c r="F29" s="152"/>
      <c r="G29" s="152"/>
      <c r="H29" s="175"/>
      <c r="I29" s="151" t="s">
        <v>94</v>
      </c>
      <c r="J29" s="152"/>
      <c r="K29" s="175"/>
      <c r="L29" s="176" t="s">
        <v>86</v>
      </c>
      <c r="M29" s="177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9"/>
      <c r="AA29" s="192" t="s">
        <v>138</v>
      </c>
      <c r="AB29" s="192"/>
      <c r="AC29" s="192"/>
      <c r="AD29" s="193"/>
      <c r="AE29" s="69"/>
      <c r="AG29" s="30" t="s">
        <v>148</v>
      </c>
      <c r="AH29" s="21" t="s">
        <v>25</v>
      </c>
    </row>
    <row r="30" spans="2:49" ht="26.25" customHeight="1">
      <c r="B30" s="102" t="s">
        <v>109</v>
      </c>
      <c r="C30" s="191" t="s">
        <v>111</v>
      </c>
      <c r="D30" s="191"/>
      <c r="E30" s="191"/>
      <c r="F30" s="191"/>
      <c r="G30" s="191"/>
      <c r="H30" s="191"/>
      <c r="I30" s="191"/>
      <c r="J30" s="191"/>
      <c r="K30" s="161"/>
      <c r="L30" s="191" t="s">
        <v>0</v>
      </c>
      <c r="M30" s="191"/>
      <c r="N30" s="157"/>
      <c r="O30" s="158"/>
      <c r="P30" s="158"/>
      <c r="Q30" s="158"/>
      <c r="R30" s="158"/>
      <c r="S30" s="158"/>
      <c r="T30" s="158"/>
      <c r="U30" s="159"/>
      <c r="V30" s="160" t="s">
        <v>1</v>
      </c>
      <c r="W30" s="161"/>
      <c r="X30" s="158"/>
      <c r="Y30" s="158"/>
      <c r="Z30" s="158"/>
      <c r="AA30" s="158"/>
      <c r="AB30" s="158"/>
      <c r="AC30" s="158"/>
      <c r="AD30" s="162"/>
      <c r="AE30" s="69"/>
      <c r="AF30" s="18" t="s">
        <v>114</v>
      </c>
      <c r="AG30" s="29" t="str">
        <f>IF(L34="",N30&amp;"　"&amp;X30,"")</f>
        <v>　</v>
      </c>
      <c r="AH30" s="21" t="s">
        <v>17</v>
      </c>
    </row>
    <row r="31" spans="2:49" ht="26.25" customHeight="1" thickBot="1">
      <c r="B31" s="103"/>
      <c r="C31" s="142" t="s">
        <v>103</v>
      </c>
      <c r="D31" s="142"/>
      <c r="E31" s="142"/>
      <c r="F31" s="142"/>
      <c r="G31" s="142"/>
      <c r="H31" s="142"/>
      <c r="I31" s="142"/>
      <c r="J31" s="142"/>
      <c r="K31" s="143"/>
      <c r="L31" s="141" t="s">
        <v>0</v>
      </c>
      <c r="M31" s="142"/>
      <c r="N31" s="222"/>
      <c r="O31" s="163"/>
      <c r="P31" s="163"/>
      <c r="Q31" s="163"/>
      <c r="R31" s="163"/>
      <c r="S31" s="163"/>
      <c r="T31" s="163"/>
      <c r="U31" s="223"/>
      <c r="V31" s="141" t="s">
        <v>1</v>
      </c>
      <c r="W31" s="143"/>
      <c r="X31" s="163"/>
      <c r="Y31" s="163"/>
      <c r="Z31" s="163"/>
      <c r="AA31" s="163"/>
      <c r="AB31" s="163"/>
      <c r="AC31" s="163"/>
      <c r="AD31" s="164"/>
      <c r="AE31" s="69"/>
      <c r="AG31" s="30" t="s">
        <v>147</v>
      </c>
      <c r="AH31" s="21" t="s">
        <v>19</v>
      </c>
      <c r="AR31" s="36" t="s">
        <v>36</v>
      </c>
      <c r="AS31" s="42" t="s">
        <v>37</v>
      </c>
      <c r="AT31" s="36" t="s">
        <v>38</v>
      </c>
    </row>
    <row r="32" spans="2:49" ht="26.25" customHeight="1" thickBot="1">
      <c r="B32" s="106"/>
      <c r="C32" s="147" t="s">
        <v>113</v>
      </c>
      <c r="D32" s="147"/>
      <c r="E32" s="147"/>
      <c r="F32" s="147"/>
      <c r="G32" s="147"/>
      <c r="H32" s="147"/>
      <c r="I32" s="147"/>
      <c r="J32" s="147"/>
      <c r="K32" s="148"/>
      <c r="L32" s="149" t="s">
        <v>0</v>
      </c>
      <c r="M32" s="150"/>
      <c r="N32" s="138"/>
      <c r="O32" s="139"/>
      <c r="P32" s="139"/>
      <c r="Q32" s="139"/>
      <c r="R32" s="139"/>
      <c r="S32" s="139"/>
      <c r="T32" s="139"/>
      <c r="U32" s="140"/>
      <c r="V32" s="149" t="s">
        <v>1</v>
      </c>
      <c r="W32" s="155"/>
      <c r="X32" s="139"/>
      <c r="Y32" s="139"/>
      <c r="Z32" s="139"/>
      <c r="AA32" s="139"/>
      <c r="AB32" s="139"/>
      <c r="AC32" s="139"/>
      <c r="AD32" s="156"/>
      <c r="AE32" s="69"/>
      <c r="AF32" s="24" t="s">
        <v>12</v>
      </c>
      <c r="AG32" s="29" t="str">
        <f>UPPER(IF(L34="",N32&amp;"　"&amp;X32,""))</f>
        <v>　</v>
      </c>
      <c r="AH32" s="21" t="s">
        <v>21</v>
      </c>
      <c r="AK32" s="18" t="s">
        <v>32</v>
      </c>
      <c r="AP32" s="18" t="s">
        <v>34</v>
      </c>
      <c r="AQ32" s="39" t="str">
        <f>UPPER(N32)</f>
        <v/>
      </c>
      <c r="AR32" s="39">
        <f>LEN(AQ32)</f>
        <v>0</v>
      </c>
      <c r="AS32" s="39">
        <f>AR32+AR34+1</f>
        <v>1</v>
      </c>
      <c r="AT32" s="39" t="str">
        <f>UPPER(LEFT(AQ32,1))</f>
        <v/>
      </c>
      <c r="AV32" s="40" t="s">
        <v>40</v>
      </c>
      <c r="AW32" s="44" t="str">
        <f>IF(AQ32="","",AQ32&amp;", "&amp;AQ34)</f>
        <v/>
      </c>
    </row>
    <row r="33" spans="2:49" ht="6.75" customHeight="1" thickBot="1"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24"/>
      <c r="AG33" s="56"/>
      <c r="AH33" s="21"/>
      <c r="AQ33" s="39"/>
      <c r="AR33" s="39"/>
      <c r="AT33" s="39"/>
      <c r="AV33" s="40"/>
      <c r="AW33" s="44"/>
    </row>
    <row r="34" spans="2:49" ht="27.75" customHeight="1" thickBot="1">
      <c r="B34" s="102" t="s">
        <v>110</v>
      </c>
      <c r="C34" s="151" t="s">
        <v>112</v>
      </c>
      <c r="D34" s="152"/>
      <c r="E34" s="152"/>
      <c r="F34" s="152"/>
      <c r="G34" s="152"/>
      <c r="H34" s="152"/>
      <c r="I34" s="152"/>
      <c r="J34" s="152"/>
      <c r="K34" s="152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8"/>
      <c r="AA34" s="109"/>
      <c r="AB34" s="109"/>
      <c r="AC34" s="109"/>
      <c r="AD34" s="109"/>
      <c r="AE34" s="69"/>
      <c r="AH34" s="21" t="s">
        <v>20</v>
      </c>
      <c r="AK34" s="18" t="s">
        <v>33</v>
      </c>
      <c r="AP34" s="18" t="s">
        <v>35</v>
      </c>
      <c r="AQ34" s="39" t="str">
        <f>PROPER(X32)</f>
        <v/>
      </c>
      <c r="AR34" s="39">
        <f>LEN(AQ34)</f>
        <v>0</v>
      </c>
      <c r="AT34" s="39" t="str">
        <f>UPPER(LEFT(AQ34,1))</f>
        <v/>
      </c>
      <c r="AV34" s="40" t="s">
        <v>41</v>
      </c>
      <c r="AW34" s="45" t="str">
        <f>IF(AT36="","",AT36&amp;", "&amp;AT38)</f>
        <v/>
      </c>
    </row>
    <row r="35" spans="2:49" ht="13.5" customHeight="1">
      <c r="B35" s="103"/>
      <c r="C35" s="153"/>
      <c r="D35" s="154"/>
      <c r="E35" s="154"/>
      <c r="F35" s="154"/>
      <c r="G35" s="154"/>
      <c r="H35" s="154"/>
      <c r="I35" s="154"/>
      <c r="J35" s="154"/>
      <c r="K35" s="154"/>
      <c r="L35" s="111" t="s">
        <v>6</v>
      </c>
      <c r="M35" s="111"/>
      <c r="N35" s="111"/>
      <c r="O35" s="111"/>
      <c r="P35" s="111"/>
      <c r="Q35" s="111"/>
      <c r="R35" s="111"/>
      <c r="S35" s="111" t="s">
        <v>2</v>
      </c>
      <c r="T35" s="111"/>
      <c r="U35" s="111"/>
      <c r="V35" s="111"/>
      <c r="W35" s="111"/>
      <c r="X35" s="111"/>
      <c r="Y35" s="111"/>
      <c r="Z35" s="110" t="s">
        <v>3</v>
      </c>
      <c r="AA35" s="111"/>
      <c r="AB35" s="111"/>
      <c r="AC35" s="111"/>
      <c r="AD35" s="111"/>
      <c r="AE35" s="69"/>
      <c r="AH35" s="21" t="s">
        <v>22</v>
      </c>
      <c r="AK35" s="43" t="s">
        <v>43</v>
      </c>
      <c r="AP35" s="18" t="s">
        <v>39</v>
      </c>
      <c r="AR35" s="36" t="str">
        <f>IF(AS32&gt;18,"18文字以上","OK")</f>
        <v>OK</v>
      </c>
    </row>
    <row r="36" spans="2:49" ht="22.5" customHeight="1">
      <c r="B36" s="103"/>
      <c r="C36" s="141" t="s">
        <v>104</v>
      </c>
      <c r="D36" s="142"/>
      <c r="E36" s="142"/>
      <c r="F36" s="142"/>
      <c r="G36" s="142"/>
      <c r="H36" s="142"/>
      <c r="I36" s="142"/>
      <c r="J36" s="142"/>
      <c r="K36" s="143"/>
      <c r="L36" s="146"/>
      <c r="M36" s="144"/>
      <c r="N36" s="144"/>
      <c r="O36" s="144"/>
      <c r="P36" s="144"/>
      <c r="Q36" s="144"/>
      <c r="R36" s="145"/>
      <c r="S36" s="146"/>
      <c r="T36" s="144"/>
      <c r="U36" s="144"/>
      <c r="V36" s="144"/>
      <c r="W36" s="144"/>
      <c r="X36" s="144"/>
      <c r="Y36" s="145"/>
      <c r="Z36" s="144"/>
      <c r="AA36" s="144"/>
      <c r="AB36" s="144"/>
      <c r="AC36" s="144"/>
      <c r="AD36" s="145"/>
      <c r="AE36" s="69"/>
      <c r="AQ36" s="41" t="s">
        <v>42</v>
      </c>
      <c r="AR36" s="36" t="str">
        <f>IF(AR35="18文字以上","○","×")</f>
        <v>×</v>
      </c>
      <c r="AT36" s="18" t="str">
        <f>IF(OR(AR32+AR34&gt;15,AR32&gt;=15),AT32,AQ32)</f>
        <v/>
      </c>
      <c r="AW36" s="36"/>
    </row>
    <row r="37" spans="2:49" ht="45" customHeight="1">
      <c r="B37" s="104"/>
      <c r="C37" s="218" t="s">
        <v>115</v>
      </c>
      <c r="D37" s="219"/>
      <c r="E37" s="219"/>
      <c r="F37" s="219"/>
      <c r="G37" s="219"/>
      <c r="H37" s="219"/>
      <c r="I37" s="219"/>
      <c r="J37" s="219"/>
      <c r="K37" s="219"/>
      <c r="L37" s="219"/>
      <c r="M37" s="219"/>
      <c r="N37" s="219"/>
      <c r="O37" s="219"/>
      <c r="P37" s="219"/>
      <c r="Q37" s="219"/>
      <c r="R37" s="219"/>
      <c r="S37" s="219"/>
      <c r="T37" s="219"/>
      <c r="U37" s="219"/>
      <c r="V37" s="219"/>
      <c r="W37" s="219"/>
      <c r="X37" s="219"/>
      <c r="Y37" s="219"/>
      <c r="Z37" s="219"/>
      <c r="AA37" s="219"/>
      <c r="AB37" s="219"/>
      <c r="AC37" s="219"/>
      <c r="AD37" s="220"/>
      <c r="AE37" s="69"/>
      <c r="AG37" s="30"/>
      <c r="AQ37" s="41"/>
      <c r="AT37" s="18"/>
      <c r="AW37" s="36"/>
    </row>
    <row r="38" spans="2:49" ht="0.75" customHeight="1">
      <c r="B38" s="104"/>
      <c r="C38" s="112" t="s">
        <v>105</v>
      </c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4"/>
      <c r="AE38" s="69"/>
      <c r="AG38" s="23"/>
      <c r="AT38" s="18" t="str">
        <f>IF(AW38=1,IF(AR34&gt;15,AT34,AQ34),AQ34)</f>
        <v/>
      </c>
      <c r="AW38" s="18">
        <f>LEN(AT36)</f>
        <v>0</v>
      </c>
    </row>
    <row r="39" spans="2:49" ht="4.5" hidden="1" customHeight="1">
      <c r="B39" s="104"/>
      <c r="C39" s="115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7"/>
      <c r="AE39" s="69"/>
      <c r="AG39" s="28" t="s">
        <v>13</v>
      </c>
    </row>
    <row r="40" spans="2:49" ht="0.75" hidden="1" customHeight="1">
      <c r="B40" s="104"/>
      <c r="C40" s="57"/>
      <c r="D40" s="58"/>
      <c r="E40" s="79"/>
      <c r="F40" s="58"/>
      <c r="G40" s="132"/>
      <c r="H40" s="132"/>
      <c r="I40" s="132"/>
      <c r="J40" s="132" t="s">
        <v>29</v>
      </c>
      <c r="K40" s="132"/>
      <c r="L40" s="224"/>
      <c r="M40" s="225" t="str">
        <f>IF(LEN(T40)&lt;3,"",(IF(LEN(T40)&gt;22,"文字数オーバーです",LEN(T40))))</f>
        <v/>
      </c>
      <c r="N40" s="226"/>
      <c r="O40" s="226"/>
      <c r="P40" s="226"/>
      <c r="Q40" s="226"/>
      <c r="R40" s="227"/>
      <c r="S40" s="78"/>
      <c r="T40" s="228" t="str">
        <f>IF(S34="",L34&amp;" "&amp;Z34,L34&amp;" "&amp;S34&amp;" "&amp;Z34)</f>
        <v xml:space="preserve"> </v>
      </c>
      <c r="U40" s="229"/>
      <c r="V40" s="229"/>
      <c r="W40" s="229"/>
      <c r="X40" s="229"/>
      <c r="Y40" s="229"/>
      <c r="Z40" s="229"/>
      <c r="AA40" s="229"/>
      <c r="AB40" s="229"/>
      <c r="AC40" s="229"/>
      <c r="AD40" s="230"/>
      <c r="AE40" s="69"/>
      <c r="AF40" s="24" t="s">
        <v>12</v>
      </c>
      <c r="AG40" s="83" t="str">
        <f>IF(L34="","",IF(M40="文字数オーバーです","文字数オーバー",T40))</f>
        <v/>
      </c>
    </row>
    <row r="41" spans="2:49" ht="27.75" customHeight="1">
      <c r="B41" s="105"/>
      <c r="C41" s="82" t="str">
        <f>UPPER(MID($AG$40,1,1))</f>
        <v/>
      </c>
      <c r="D41" s="81" t="str">
        <f>UPPER(MID($AG$40,2,1))</f>
        <v/>
      </c>
      <c r="E41" s="59" t="str">
        <f>UPPER(MID($AG$40,3,1))</f>
        <v/>
      </c>
      <c r="F41" s="59" t="str">
        <f>UPPER(MID($AG$40,4,1))</f>
        <v/>
      </c>
      <c r="G41" s="59" t="str">
        <f>UPPER(MID($AG$40,5,1))</f>
        <v/>
      </c>
      <c r="H41" s="59" t="str">
        <f>UPPER(MID($AG$40,6,1))</f>
        <v/>
      </c>
      <c r="I41" s="59" t="str">
        <f>UPPER(MID($AG$40,7,1))</f>
        <v/>
      </c>
      <c r="J41" s="59" t="str">
        <f>UPPER(MID($AG$40,8,1))</f>
        <v/>
      </c>
      <c r="K41" s="59" t="str">
        <f>UPPER(MID($AG$40,9,1))</f>
        <v/>
      </c>
      <c r="L41" s="59" t="str">
        <f>UPPER(MID($AG$40,10,1))</f>
        <v/>
      </c>
      <c r="M41" s="59" t="str">
        <f>UPPER(MID($AG$40,11,1))</f>
        <v/>
      </c>
      <c r="N41" s="59" t="str">
        <f>UPPER(MID($AG$40,12,1))</f>
        <v/>
      </c>
      <c r="O41" s="59" t="str">
        <f>UPPER(MID($AG$40,13,1))</f>
        <v/>
      </c>
      <c r="P41" s="59" t="str">
        <f>UPPER(MID($AG$40,14,1))</f>
        <v/>
      </c>
      <c r="Q41" s="59" t="str">
        <f>UPPER(MID($AG$40,15,1))</f>
        <v/>
      </c>
      <c r="R41" s="59" t="str">
        <f>UPPER(MID($AG$40,16,1))</f>
        <v/>
      </c>
      <c r="S41" s="59" t="str">
        <f>UPPER(MID($AG$40,17,1))</f>
        <v/>
      </c>
      <c r="T41" s="59" t="str">
        <f>UPPER(MID($AG$40,18,1))</f>
        <v/>
      </c>
      <c r="U41" s="59" t="str">
        <f>UPPER(MID($AG$40,19,1))</f>
        <v/>
      </c>
      <c r="V41" s="59" t="str">
        <f>UPPER(MID($AG$40,20,1))</f>
        <v/>
      </c>
      <c r="W41" s="59" t="str">
        <f>UPPER(MID($AG$40,21,1))</f>
        <v/>
      </c>
      <c r="X41" s="82" t="str">
        <f>UPPER(MID($AG$40,22,1))</f>
        <v/>
      </c>
      <c r="Y41" s="77">
        <v>23</v>
      </c>
      <c r="Z41" s="73">
        <v>24</v>
      </c>
      <c r="AA41" s="73">
        <v>25</v>
      </c>
      <c r="AB41" s="73">
        <v>26</v>
      </c>
      <c r="AC41" s="73">
        <v>27</v>
      </c>
      <c r="AD41" s="75">
        <v>28</v>
      </c>
      <c r="AE41" s="69"/>
      <c r="AF41" s="80"/>
      <c r="AG41" s="84"/>
    </row>
    <row r="42" spans="2:49" s="25" customFormat="1" ht="7.5" customHeight="1"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0"/>
      <c r="AQ42" s="37"/>
      <c r="AR42" s="37"/>
      <c r="AS42" s="37"/>
      <c r="AT42" s="37"/>
      <c r="AU42" s="37"/>
    </row>
    <row r="43" spans="2:49" s="19" customFormat="1" ht="38.25" customHeight="1">
      <c r="C43" s="133" t="s">
        <v>106</v>
      </c>
      <c r="D43" s="133"/>
      <c r="E43" s="133"/>
      <c r="F43" s="133"/>
      <c r="G43" s="133"/>
      <c r="H43" s="133"/>
      <c r="I43" s="133"/>
      <c r="J43" s="133"/>
      <c r="K43" s="133"/>
      <c r="L43" s="134" t="s">
        <v>108</v>
      </c>
      <c r="M43" s="135"/>
      <c r="N43" s="135"/>
      <c r="O43" s="135"/>
      <c r="P43" s="135"/>
      <c r="Q43" s="135"/>
      <c r="R43" s="135"/>
      <c r="S43" s="135"/>
      <c r="T43" s="135"/>
      <c r="U43" s="135"/>
      <c r="V43" s="135"/>
      <c r="W43" s="135"/>
      <c r="X43" s="135"/>
      <c r="Y43" s="135"/>
      <c r="Z43" s="135"/>
      <c r="AA43" s="135"/>
      <c r="AB43" s="136" t="s">
        <v>98</v>
      </c>
      <c r="AC43" s="136"/>
      <c r="AD43" s="137"/>
      <c r="AE43" s="60"/>
      <c r="AQ43" s="38"/>
      <c r="AR43" s="38"/>
      <c r="AS43" s="38"/>
      <c r="AT43" s="38"/>
      <c r="AU43" s="38"/>
    </row>
    <row r="44" spans="2:49" s="19" customFormat="1" ht="14.25" customHeight="1">
      <c r="C44" s="221" t="s">
        <v>4</v>
      </c>
      <c r="D44" s="221"/>
      <c r="E44" s="221"/>
      <c r="F44" s="221"/>
      <c r="G44" s="22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221"/>
      <c r="AD44" s="221"/>
      <c r="AE44" s="60"/>
      <c r="AQ44" s="38"/>
      <c r="AR44" s="38"/>
      <c r="AS44" s="38"/>
      <c r="AT44" s="38"/>
      <c r="AU44" s="38"/>
    </row>
    <row r="45" spans="2:49" s="19" customFormat="1" ht="22.5" customHeight="1">
      <c r="C45" s="127" t="s">
        <v>107</v>
      </c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60"/>
      <c r="AQ45" s="38"/>
      <c r="AR45" s="38"/>
      <c r="AS45" s="38"/>
      <c r="AT45" s="38"/>
      <c r="AU45" s="38"/>
    </row>
    <row r="46" spans="2:49" s="19" customFormat="1" ht="22.5" customHeight="1"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60"/>
      <c r="AQ46" s="38"/>
      <c r="AR46" s="38"/>
      <c r="AS46" s="38"/>
      <c r="AT46" s="38"/>
      <c r="AU46" s="38"/>
    </row>
    <row r="47" spans="2:49" ht="46.5" customHeight="1">
      <c r="C47" s="215" t="s">
        <v>97</v>
      </c>
      <c r="D47" s="216"/>
      <c r="E47" s="216"/>
      <c r="F47" s="216"/>
      <c r="G47" s="217"/>
      <c r="H47" s="128" t="s">
        <v>48</v>
      </c>
      <c r="I47" s="128"/>
      <c r="J47" s="128"/>
      <c r="K47" s="128"/>
      <c r="L47" s="128"/>
      <c r="M47" s="128"/>
      <c r="N47" s="129" t="s">
        <v>27</v>
      </c>
      <c r="O47" s="130"/>
      <c r="P47" s="130"/>
      <c r="Q47" s="130"/>
      <c r="R47" s="130"/>
      <c r="S47" s="130"/>
      <c r="T47" s="130"/>
      <c r="U47" s="130"/>
      <c r="V47" s="130"/>
      <c r="W47" s="131"/>
      <c r="X47" s="107"/>
      <c r="Y47" s="107"/>
      <c r="Z47" s="107"/>
      <c r="AA47" s="107"/>
      <c r="AB47" s="107"/>
      <c r="AC47" s="107"/>
      <c r="AD47" s="107"/>
      <c r="AE47" s="69"/>
    </row>
    <row r="48" spans="2:49" s="19" customFormat="1" ht="7.5" customHeight="1">
      <c r="C48" s="20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Q48" s="38"/>
      <c r="AR48" s="38"/>
      <c r="AS48" s="38"/>
      <c r="AT48" s="38"/>
      <c r="AU48" s="38"/>
    </row>
    <row r="49" spans="3:47" ht="26.25" hidden="1" customHeight="1">
      <c r="C49" s="118" t="s">
        <v>14</v>
      </c>
      <c r="D49" s="119"/>
      <c r="E49" s="119"/>
      <c r="F49" s="120"/>
      <c r="G49" s="124"/>
      <c r="H49" s="124"/>
      <c r="I49" s="124"/>
      <c r="J49" s="124"/>
      <c r="K49" s="124"/>
      <c r="L49" s="125" t="str">
        <f>IF(G49="改姓","改正後ローマ字",IF(G49="その他","「その他」の場合",""))</f>
        <v/>
      </c>
      <c r="M49" s="125"/>
      <c r="N49" s="125"/>
      <c r="O49" s="125"/>
      <c r="P49" s="125"/>
      <c r="Q49" s="126"/>
      <c r="R49" s="126"/>
      <c r="S49" s="126"/>
      <c r="T49" s="126"/>
      <c r="U49" s="126"/>
      <c r="V49" s="126"/>
      <c r="W49" s="126"/>
      <c r="X49" s="126"/>
      <c r="Y49" s="126"/>
      <c r="Z49" s="126"/>
      <c r="AA49" s="126"/>
      <c r="AB49" s="126"/>
      <c r="AC49" s="126"/>
      <c r="AD49" s="126"/>
      <c r="AE49" s="69"/>
    </row>
    <row r="50" spans="3:47" s="19" customFormat="1" ht="25.5" hidden="1" customHeight="1">
      <c r="C50" s="118" t="s">
        <v>26</v>
      </c>
      <c r="D50" s="119"/>
      <c r="E50" s="119"/>
      <c r="F50" s="119"/>
      <c r="G50" s="119"/>
      <c r="H50" s="120"/>
      <c r="I50" s="121"/>
      <c r="J50" s="122"/>
      <c r="K50" s="122"/>
      <c r="L50" s="122"/>
      <c r="M50" s="122"/>
      <c r="N50" s="122"/>
      <c r="O50" s="122"/>
      <c r="P50" s="122"/>
      <c r="Q50" s="123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Q50" s="38"/>
      <c r="AR50" s="38"/>
      <c r="AS50" s="38"/>
      <c r="AT50" s="38"/>
      <c r="AU50" s="38"/>
    </row>
    <row r="51" spans="3:47" ht="7.5" customHeight="1"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</row>
    <row r="52" spans="3:47" ht="13.5" customHeight="1"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V52" s="19"/>
      <c r="W52" s="19"/>
      <c r="X52" s="19"/>
      <c r="Y52" s="19"/>
      <c r="Z52" s="19"/>
      <c r="AA52" s="190" t="s">
        <v>49</v>
      </c>
      <c r="AB52" s="190"/>
      <c r="AC52" s="190"/>
      <c r="AD52" s="190"/>
      <c r="AE52" s="190"/>
    </row>
    <row r="53" spans="3:47"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AA53" s="190"/>
      <c r="AB53" s="190"/>
      <c r="AC53" s="190"/>
      <c r="AD53" s="190"/>
      <c r="AE53" s="190"/>
    </row>
    <row r="54" spans="3:47"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</row>
    <row r="55" spans="3:47" ht="18.75" customHeight="1">
      <c r="C55" s="47" t="s">
        <v>50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</row>
    <row r="56" spans="3:47" ht="18.75" customHeight="1">
      <c r="C56" s="48" t="s">
        <v>51</v>
      </c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</row>
    <row r="57" spans="3:47" ht="18.75" customHeight="1">
      <c r="C57" s="48"/>
      <c r="D57" s="98" t="s">
        <v>142</v>
      </c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</row>
    <row r="58" spans="3:47" ht="18.75" customHeight="1">
      <c r="C58" s="46"/>
      <c r="D58" s="99" t="s">
        <v>143</v>
      </c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</row>
    <row r="59" spans="3:47" ht="18.75" customHeight="1">
      <c r="C59" s="46"/>
      <c r="D59" s="99" t="s">
        <v>144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</row>
    <row r="60" spans="3:47" ht="18.75" customHeight="1">
      <c r="C60" s="46"/>
      <c r="D60" s="100" t="s">
        <v>145</v>
      </c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</row>
    <row r="61" spans="3:47" ht="18.75" customHeight="1">
      <c r="C61" s="46"/>
      <c r="D61" s="76" t="s">
        <v>146</v>
      </c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</row>
    <row r="62" spans="3:47" ht="18.75" customHeight="1">
      <c r="C62" s="47" t="s">
        <v>52</v>
      </c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</row>
    <row r="63" spans="3:47" ht="18.75" customHeight="1">
      <c r="C63" s="46"/>
      <c r="D63" s="46" t="s">
        <v>53</v>
      </c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</row>
    <row r="64" spans="3:47" ht="18.75" customHeight="1">
      <c r="C64" s="47" t="s">
        <v>54</v>
      </c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</row>
    <row r="65" spans="3:21" ht="18.75" customHeight="1">
      <c r="C65" s="46"/>
      <c r="D65" s="46" t="s">
        <v>55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</row>
    <row r="66" spans="3:21" ht="18.75" customHeight="1">
      <c r="C66" s="46"/>
      <c r="D66" s="46" t="s">
        <v>56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</row>
    <row r="67" spans="3:21" ht="18.75" customHeight="1">
      <c r="C67" s="46"/>
      <c r="D67" s="46" t="s">
        <v>57</v>
      </c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</row>
    <row r="68" spans="3:21" ht="18.75" customHeight="1">
      <c r="C68" s="46"/>
      <c r="D68" s="50" t="s">
        <v>58</v>
      </c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</row>
    <row r="69" spans="3:21" ht="18.75" customHeight="1">
      <c r="C69" s="46"/>
      <c r="D69" s="46" t="s">
        <v>59</v>
      </c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</row>
    <row r="70" spans="3:21" ht="18.75" customHeight="1">
      <c r="C70" s="46"/>
      <c r="D70" s="49" t="s">
        <v>60</v>
      </c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</row>
    <row r="71" spans="3:21" ht="18.75" customHeight="1">
      <c r="C71" s="46"/>
      <c r="D71" s="46" t="s">
        <v>61</v>
      </c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</row>
    <row r="72" spans="3:21" ht="18.75" customHeight="1">
      <c r="C72" s="47" t="s">
        <v>62</v>
      </c>
      <c r="D72" s="46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</row>
    <row r="73" spans="3:21" ht="18.75" customHeight="1">
      <c r="C73" s="46"/>
      <c r="D73" s="46" t="s">
        <v>63</v>
      </c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</row>
    <row r="74" spans="3:21" ht="18.75" customHeight="1">
      <c r="C74" s="46"/>
      <c r="D74" s="46" t="s">
        <v>64</v>
      </c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</row>
    <row r="75" spans="3:21" ht="18.75" customHeight="1">
      <c r="C75" s="46"/>
      <c r="D75" s="46" t="s">
        <v>65</v>
      </c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</row>
    <row r="76" spans="3:21" ht="18.75" customHeight="1">
      <c r="C76" s="47" t="s">
        <v>66</v>
      </c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</row>
    <row r="77" spans="3:21" ht="18.75" customHeight="1">
      <c r="C77" s="46"/>
      <c r="D77" s="46" t="s">
        <v>67</v>
      </c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</row>
    <row r="78" spans="3:21" ht="18.75" customHeight="1">
      <c r="C78" s="47" t="s">
        <v>68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</row>
    <row r="79" spans="3:21" ht="18.75" customHeight="1">
      <c r="C79" s="46"/>
      <c r="D79" s="46" t="s">
        <v>69</v>
      </c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</row>
    <row r="80" spans="3:21" ht="18.75" customHeight="1">
      <c r="C80" s="47" t="s">
        <v>70</v>
      </c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</row>
    <row r="81" spans="3:21" ht="18.75" customHeight="1">
      <c r="C81" s="46"/>
      <c r="D81" s="46" t="s">
        <v>71</v>
      </c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</row>
    <row r="82" spans="3:21" ht="18.75" customHeight="1"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</row>
    <row r="83" spans="3:21" ht="18.75" customHeight="1">
      <c r="C83" s="51" t="s">
        <v>72</v>
      </c>
      <c r="D83" s="52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</row>
    <row r="84" spans="3:21" ht="18.75" customHeight="1">
      <c r="C84" s="51" t="s">
        <v>73</v>
      </c>
      <c r="D84" s="52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</row>
    <row r="85" spans="3:21" ht="18.75" customHeight="1">
      <c r="C85" s="51" t="s">
        <v>74</v>
      </c>
      <c r="D85" s="52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</row>
    <row r="86" spans="3:21" ht="18.75" customHeight="1">
      <c r="C86" s="51" t="s">
        <v>75</v>
      </c>
      <c r="D86" s="52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</row>
  </sheetData>
  <sheetProtection selectLockedCells="1"/>
  <mergeCells count="105">
    <mergeCell ref="C18:AD18"/>
    <mergeCell ref="C4:AD4"/>
    <mergeCell ref="C17:AD17"/>
    <mergeCell ref="C19:K19"/>
    <mergeCell ref="L19:S19"/>
    <mergeCell ref="T19:X19"/>
    <mergeCell ref="Y19:AD19"/>
    <mergeCell ref="R7:T7"/>
    <mergeCell ref="R8:T8"/>
    <mergeCell ref="R11:T11"/>
    <mergeCell ref="R10:T10"/>
    <mergeCell ref="U8:AB8"/>
    <mergeCell ref="R5:U5"/>
    <mergeCell ref="V5:AD5"/>
    <mergeCell ref="R6:T6"/>
    <mergeCell ref="D13:AD13"/>
    <mergeCell ref="D14:AD14"/>
    <mergeCell ref="C16:AE16"/>
    <mergeCell ref="X1:AE1"/>
    <mergeCell ref="K2:W2"/>
    <mergeCell ref="AC8:AD8"/>
    <mergeCell ref="P6:Q8"/>
    <mergeCell ref="P10:Q11"/>
    <mergeCell ref="U6:AD6"/>
    <mergeCell ref="U7:AD7"/>
    <mergeCell ref="U10:AD10"/>
    <mergeCell ref="U11:AD11"/>
    <mergeCell ref="AA52:AE53"/>
    <mergeCell ref="C30:K30"/>
    <mergeCell ref="L30:M30"/>
    <mergeCell ref="AA29:AD29"/>
    <mergeCell ref="C26:K26"/>
    <mergeCell ref="L26:AD26"/>
    <mergeCell ref="C24:K25"/>
    <mergeCell ref="C27:K28"/>
    <mergeCell ref="L27:M27"/>
    <mergeCell ref="L25:N25"/>
    <mergeCell ref="L24:AD24"/>
    <mergeCell ref="Y25:Z25"/>
    <mergeCell ref="AA25:AC25"/>
    <mergeCell ref="O25:X25"/>
    <mergeCell ref="C47:G47"/>
    <mergeCell ref="C37:AD37"/>
    <mergeCell ref="C44:AD44"/>
    <mergeCell ref="N31:U31"/>
    <mergeCell ref="J40:L40"/>
    <mergeCell ref="M40:R40"/>
    <mergeCell ref="T40:AD40"/>
    <mergeCell ref="S34:Y34"/>
    <mergeCell ref="S35:Y35"/>
    <mergeCell ref="C31:K31"/>
    <mergeCell ref="C20:K20"/>
    <mergeCell ref="C21:K21"/>
    <mergeCell ref="L21:AD21"/>
    <mergeCell ref="C22:K22"/>
    <mergeCell ref="L22:AD22"/>
    <mergeCell ref="L20:AD20"/>
    <mergeCell ref="C23:K23"/>
    <mergeCell ref="C29:H29"/>
    <mergeCell ref="I29:K29"/>
    <mergeCell ref="L29:M29"/>
    <mergeCell ref="N29:Z29"/>
    <mergeCell ref="L23:AD23"/>
    <mergeCell ref="L28:M28"/>
    <mergeCell ref="V27:AD27"/>
    <mergeCell ref="V28:AD28"/>
    <mergeCell ref="N28:U28"/>
    <mergeCell ref="N27:U27"/>
    <mergeCell ref="L36:R36"/>
    <mergeCell ref="S36:Y36"/>
    <mergeCell ref="C32:K32"/>
    <mergeCell ref="L32:M32"/>
    <mergeCell ref="C34:K35"/>
    <mergeCell ref="V32:W32"/>
    <mergeCell ref="X32:AD32"/>
    <mergeCell ref="L31:M31"/>
    <mergeCell ref="N30:U30"/>
    <mergeCell ref="V30:W30"/>
    <mergeCell ref="X30:AD30"/>
    <mergeCell ref="V31:W31"/>
    <mergeCell ref="X31:AD31"/>
    <mergeCell ref="B34:B41"/>
    <mergeCell ref="B30:B32"/>
    <mergeCell ref="X47:AD47"/>
    <mergeCell ref="Z34:AD34"/>
    <mergeCell ref="Z35:AD35"/>
    <mergeCell ref="C38:AD39"/>
    <mergeCell ref="C50:H50"/>
    <mergeCell ref="I50:Q50"/>
    <mergeCell ref="C49:F49"/>
    <mergeCell ref="G49:K49"/>
    <mergeCell ref="L49:P49"/>
    <mergeCell ref="Q49:AD49"/>
    <mergeCell ref="L34:R34"/>
    <mergeCell ref="L35:R35"/>
    <mergeCell ref="C45:AD46"/>
    <mergeCell ref="H47:M47"/>
    <mergeCell ref="N47:W47"/>
    <mergeCell ref="G40:I40"/>
    <mergeCell ref="C43:K43"/>
    <mergeCell ref="L43:AA43"/>
    <mergeCell ref="AB43:AD43"/>
    <mergeCell ref="N32:U32"/>
    <mergeCell ref="C36:K36"/>
    <mergeCell ref="Z36:AD36"/>
  </mergeCells>
  <phoneticPr fontId="25"/>
  <conditionalFormatting sqref="C29 I29 N29">
    <cfRule type="expression" dxfId="45" priority="21">
      <formula>#REF!="職員証再発行（更新）申請書 （非常勤職員）"</formula>
    </cfRule>
    <cfRule type="expression" dxfId="44" priority="22">
      <formula>#REF!="職員証再発行（更新）申請書（常勤職員）"</formula>
    </cfRule>
  </conditionalFormatting>
  <conditionalFormatting sqref="C40:G40">
    <cfRule type="expression" dxfId="43" priority="3">
      <formula>$K$34=""</formula>
    </cfRule>
  </conditionalFormatting>
  <conditionalFormatting sqref="C20:L20 C50:R50">
    <cfRule type="expression" dxfId="42" priority="20">
      <formula>#REF!="職員証再発行（更新）申請書（常勤職員）"</formula>
    </cfRule>
  </conditionalFormatting>
  <conditionalFormatting sqref="C49:P49">
    <cfRule type="expression" dxfId="41" priority="26">
      <formula>#REF!="職員証発行申請書（常勤職員）"</formula>
    </cfRule>
    <cfRule type="expression" dxfId="40" priority="57">
      <formula>#REF!="職員証発行申請書（非常勤職員）"</formula>
    </cfRule>
  </conditionalFormatting>
  <conditionalFormatting sqref="C38:AD39">
    <cfRule type="expression" dxfId="39" priority="63">
      <formula>$L$34&lt;&gt;""</formula>
    </cfRule>
    <cfRule type="expression" dxfId="38" priority="64">
      <formula>$L$34=""</formula>
    </cfRule>
  </conditionalFormatting>
  <conditionalFormatting sqref="C50:AD50">
    <cfRule type="expression" dxfId="37" priority="53">
      <formula>#REF!="職員証発行申請書（常勤職員）"</formula>
    </cfRule>
    <cfRule type="expression" dxfId="36" priority="54">
      <formula>#REF!="職員証発行申請書（非常勤職員）"</formula>
    </cfRule>
  </conditionalFormatting>
  <conditionalFormatting sqref="G49:K49 I50">
    <cfRule type="containsBlanks" dxfId="35" priority="61">
      <formula>LEN(TRIM(G49))=0</formula>
    </cfRule>
  </conditionalFormatting>
  <conditionalFormatting sqref="H47">
    <cfRule type="containsBlanks" dxfId="34" priority="37">
      <formula>LEN(TRIM(H47))=0</formula>
    </cfRule>
  </conditionalFormatting>
  <conditionalFormatting sqref="J40">
    <cfRule type="expression" dxfId="33" priority="2">
      <formula>$K$34=""</formula>
    </cfRule>
  </conditionalFormatting>
  <conditionalFormatting sqref="M40">
    <cfRule type="expression" dxfId="32" priority="5">
      <formula>$K$34=""</formula>
    </cfRule>
  </conditionalFormatting>
  <conditionalFormatting sqref="M40:R40">
    <cfRule type="cellIs" dxfId="31" priority="1" operator="equal">
      <formula>"文字数オーバーです"</formula>
    </cfRule>
  </conditionalFormatting>
  <conditionalFormatting sqref="N29 L20 N30:U32 X30:AD32 AA29:AD29 L19:S19 Y19:AD19 L21:AD22 L23:L24 O25 AA25 L26">
    <cfRule type="containsBlanks" dxfId="30" priority="62">
      <formula>LEN(TRIM(L19))=0</formula>
    </cfRule>
  </conditionalFormatting>
  <conditionalFormatting sqref="N27:U28">
    <cfRule type="containsBlanks" dxfId="29" priority="17">
      <formula>LEN(TRIM(N27))=0</formula>
    </cfRule>
  </conditionalFormatting>
  <conditionalFormatting sqref="N32:U32">
    <cfRule type="expression" dxfId="28" priority="19">
      <formula>$AS$32&gt;18</formula>
    </cfRule>
  </conditionalFormatting>
  <conditionalFormatting sqref="Q49:AD49">
    <cfRule type="expression" dxfId="27" priority="27">
      <formula>#REF!="アクセスカード発行申請書"</formula>
    </cfRule>
    <cfRule type="expression" dxfId="26" priority="28">
      <formula>$Q$49&lt;&gt;""</formula>
    </cfRule>
    <cfRule type="expression" dxfId="25" priority="29">
      <formula>$L$49&lt;&gt;""</formula>
    </cfRule>
  </conditionalFormatting>
  <conditionalFormatting sqref="S40:T40">
    <cfRule type="expression" dxfId="24" priority="4">
      <formula>$K$34=""</formula>
    </cfRule>
  </conditionalFormatting>
  <conditionalFormatting sqref="U6:AD7 U8:AB8 U10:AD11">
    <cfRule type="containsBlanks" dxfId="23" priority="9">
      <formula>LEN(TRIM(U6))=0</formula>
    </cfRule>
  </conditionalFormatting>
  <conditionalFormatting sqref="V5">
    <cfRule type="containsBlanks" dxfId="22" priority="10">
      <formula>LEN(TRIM(V5))=0</formula>
    </cfRule>
  </conditionalFormatting>
  <conditionalFormatting sqref="X32:AD32">
    <cfRule type="expression" dxfId="21" priority="18">
      <formula>$AS$32&gt;18</formula>
    </cfRule>
  </conditionalFormatting>
  <conditionalFormatting sqref="X47:AD47">
    <cfRule type="containsBlanks" dxfId="20" priority="12">
      <formula>LEN(TRIM(X47))=0</formula>
    </cfRule>
    <cfRule type="expression" dxfId="19" priority="30">
      <formula>$X$47&lt;&gt;""</formula>
    </cfRule>
    <cfRule type="expression" dxfId="18" priority="32">
      <formula>IF($H$47&lt;&gt;"",IF($H$47="新規(以前の発行無し)",FALSE,IF($H$47="前回と同じ番号(更新発行)",FALSE,TRUE)),TRUE)</formula>
    </cfRule>
  </conditionalFormatting>
  <conditionalFormatting sqref="Z34 L36 S36 Z36">
    <cfRule type="expression" dxfId="17" priority="59">
      <formula>$L$34&lt;&gt;""</formula>
    </cfRule>
  </conditionalFormatting>
  <conditionalFormatting sqref="Z34:AD34 L36:AD36">
    <cfRule type="notContainsBlanks" dxfId="16" priority="44">
      <formula>LEN(TRIM(L34))&gt;0</formula>
    </cfRule>
  </conditionalFormatting>
  <conditionalFormatting sqref="AA29:AD29">
    <cfRule type="containsText" dxfId="15" priority="15" operator="containsText" text="ﾌﾟﾙﾀﾞｳﾝ選択">
      <formula>NOT(ISERROR(SEARCH("ﾌﾟﾙﾀﾞｳﾝ選択",AA29)))</formula>
    </cfRule>
  </conditionalFormatting>
  <dataValidations count="16">
    <dataValidation type="list" allowBlank="1" showInputMessage="1" sqref="AA29:AD29" xr:uid="{00000000-0002-0000-0000-000000000000}">
      <formula1>"性別ﾌﾟﾙﾀﾞｳﾝ選択,男,女, ,"</formula1>
    </dataValidation>
    <dataValidation type="list" allowBlank="1" showInputMessage="1" sqref="Y19:AD19" xr:uid="{00000000-0002-0000-0000-000001000000}">
      <formula1>"大岡山,すずかけ台,(田町)※"</formula1>
    </dataValidation>
    <dataValidation type="list" allowBlank="1" showInputMessage="1" showErrorMessage="1" sqref="G49:K49" xr:uid="{00000000-0002-0000-0000-000002000000}">
      <formula1>"紛失,破損,職員証有効期限延長等,改姓,その他"</formula1>
    </dataValidation>
    <dataValidation type="list" allowBlank="1" showInputMessage="1" showErrorMessage="1" sqref="H47:M47" xr:uid="{00000000-0002-0000-0000-000004000000}">
      <formula1>"前回と同じ番号(更新発行),新規(以前の発行無し),学生証,職員証,アクセスカード"</formula1>
    </dataValidation>
    <dataValidation allowBlank="1" showInputMessage="1" showErrorMessage="1" prompt="yyyy/mm/dd" sqref="N27:U28 N29:Z29 V5" xr:uid="{20093886-0DDA-432C-95CA-1D58FC15FE5B}"/>
    <dataValidation allowBlank="1" showInputMessage="1" showErrorMessage="1" prompt="例）東京科学大学　事務職員" sqref="L20:AD20" xr:uid="{81796288-A683-491E-9556-F17CE4D57A15}"/>
    <dataValidation allowBlank="1" showInputMessage="1" showErrorMessage="1" prompt="例）人事部人材育成課" sqref="L22:AD22" xr:uid="{500675B1-F620-426E-B185-EA063C862F31}"/>
    <dataValidation allowBlank="1" showInputMessage="1" showErrorMessage="1" prompt="例）人事管理グループ" sqref="L24:AD24" xr:uid="{47E7B214-C854-4BAF-996F-C31150A72EA6}"/>
    <dataValidation allowBlank="1" showInputMessage="1" showErrorMessage="1" prompt="例）科学大" sqref="N30:U30" xr:uid="{8CC15858-C32E-4FD4-AB6E-4843F0DB7736}"/>
    <dataValidation allowBlank="1" showInputMessage="1" showErrorMessage="1" prompt="例）太郎" sqref="X30:AD30" xr:uid="{4DBF7BAC-0D41-43BA-AE55-E4368E25FE39}"/>
    <dataValidation allowBlank="1" showInputMessage="1" showErrorMessage="1" prompt="例）カガクダイ" sqref="N31:U31" xr:uid="{0C65AC01-6FA3-4FA2-9EB1-E0D099B25B0E}"/>
    <dataValidation allowBlank="1" showInputMessage="1" showErrorMessage="1" prompt="例）タロウ" sqref="X31:AD31" xr:uid="{B228DA27-8401-4F6C-8F4A-8F3447C00C21}"/>
    <dataValidation allowBlank="1" showInputMessage="1" showErrorMessage="1" prompt="例）KAGAKUDAI" sqref="N32:U32" xr:uid="{A1FE43E6-0D5B-478A-88FA-C0CB8357EA9B}"/>
    <dataValidation allowBlank="1" showInputMessage="1" showErrorMessage="1" prompt="例）TARO" sqref="X32:AD32" xr:uid="{E3DC1B3A-292D-4CF9-A35D-7F6EE9D06B04}"/>
    <dataValidation allowBlank="1" showInputMessage="1" showErrorMessage="1" prompt="申請時点で連絡可能なアドレスをご入力ください" sqref="O25:X25" xr:uid="{08B80CF0-6664-4779-B857-21F8DBDF085E}"/>
    <dataValidation allowBlank="1" showInputMessage="1" showErrorMessage="1" prompt="例）理工学系のキャンパスに勤務するため_x000a_例）会計システムを業務上使用するため" sqref="L26:AD26" xr:uid="{B9514E29-8E99-4221-8E7E-4B504DD544E1}"/>
  </dataValidations>
  <pageMargins left="0.70866141732283472" right="0.70866141732283472" top="0.74803149606299213" bottom="0.74803149606299213" header="0.31496062992125984" footer="0.31496062992125984"/>
  <pageSetup paperSize="9" scale="82" fitToWidth="0" orientation="portrait" r:id="rId1"/>
  <rowBreaks count="1" manualBreakCount="1">
    <brk id="51" max="30" man="1"/>
  </rowBreaks>
  <colBreaks count="1" manualBreakCount="1">
    <brk id="49" max="1048575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DAC8EEC-2A32-4BD3-8E22-93EEA06C6D79}">
          <x14:formula1>
            <xm:f>事務使用!$A$14:$A$28</xm:f>
          </x14:formula1>
          <xm:sqref>L23:AD23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C28"/>
  <sheetViews>
    <sheetView zoomScale="115" zoomScaleNormal="115" workbookViewId="0">
      <selection activeCell="C16" sqref="C16"/>
    </sheetView>
  </sheetViews>
  <sheetFormatPr defaultColWidth="12" defaultRowHeight="15" customHeight="1"/>
  <cols>
    <col min="1" max="2" width="12" style="10"/>
    <col min="3" max="3" width="10.75" style="10" bestFit="1" customWidth="1"/>
    <col min="4" max="4" width="5.125" style="11" customWidth="1"/>
    <col min="5" max="6" width="8.5" style="14" customWidth="1"/>
    <col min="7" max="8" width="10.75" style="10" customWidth="1"/>
    <col min="9" max="9" width="16.5" style="11" customWidth="1"/>
    <col min="10" max="10" width="16.625" style="11" customWidth="1"/>
    <col min="11" max="11" width="15.625" style="10" customWidth="1"/>
    <col min="12" max="12" width="11.125" style="12" customWidth="1"/>
    <col min="13" max="13" width="11.625" style="12" customWidth="1"/>
    <col min="14" max="14" width="12.75" style="13" customWidth="1"/>
    <col min="15" max="15" width="6.625" style="12" customWidth="1"/>
    <col min="16" max="16" width="11.125" style="14" customWidth="1"/>
    <col min="17" max="17" width="4.625" style="14" customWidth="1"/>
    <col min="18" max="18" width="10.625" style="12" customWidth="1"/>
    <col min="19" max="19" width="16" style="11" customWidth="1"/>
    <col min="20" max="20" width="21.25" style="11" customWidth="1"/>
    <col min="21" max="21" width="9.625" style="12" customWidth="1"/>
    <col min="22" max="22" width="8.25" style="15" customWidth="1"/>
    <col min="23" max="23" width="18.75" style="15" customWidth="1"/>
    <col min="24" max="25" width="27.625" style="15" customWidth="1"/>
    <col min="26" max="26" width="4.875" style="1" customWidth="1"/>
    <col min="27" max="27" width="13" style="10" bestFit="1" customWidth="1"/>
    <col min="28" max="262" width="12" style="10"/>
    <col min="263" max="263" width="10.75" style="10" bestFit="1" customWidth="1"/>
    <col min="264" max="264" width="5.125" style="10" customWidth="1"/>
    <col min="265" max="265" width="16.5" style="10" customWidth="1"/>
    <col min="266" max="266" width="15.5" style="10" bestFit="1" customWidth="1"/>
    <col min="267" max="267" width="15.625" style="10" customWidth="1"/>
    <col min="268" max="268" width="11.125" style="10" customWidth="1"/>
    <col min="269" max="269" width="11.625" style="10" customWidth="1"/>
    <col min="270" max="270" width="12.75" style="10" customWidth="1"/>
    <col min="271" max="271" width="3" style="10" customWidth="1"/>
    <col min="272" max="272" width="4.625" style="10" customWidth="1"/>
    <col min="273" max="273" width="8.5" style="10" customWidth="1"/>
    <col min="274" max="275" width="10.75" style="10" customWidth="1"/>
    <col min="276" max="276" width="10.625" style="10" customWidth="1"/>
    <col min="277" max="277" width="16" style="10" customWidth="1"/>
    <col min="278" max="278" width="33" style="10" bestFit="1" customWidth="1"/>
    <col min="279" max="279" width="9.625" style="10" customWidth="1"/>
    <col min="280" max="280" width="18.75" style="10" customWidth="1"/>
    <col min="281" max="281" width="27.625" style="10" customWidth="1"/>
    <col min="282" max="282" width="4.875" style="10" customWidth="1"/>
    <col min="283" max="283" width="13" style="10" bestFit="1" customWidth="1"/>
    <col min="284" max="518" width="12" style="10"/>
    <col min="519" max="519" width="10.75" style="10" bestFit="1" customWidth="1"/>
    <col min="520" max="520" width="5.125" style="10" customWidth="1"/>
    <col min="521" max="521" width="16.5" style="10" customWidth="1"/>
    <col min="522" max="522" width="15.5" style="10" bestFit="1" customWidth="1"/>
    <col min="523" max="523" width="15.625" style="10" customWidth="1"/>
    <col min="524" max="524" width="11.125" style="10" customWidth="1"/>
    <col min="525" max="525" width="11.625" style="10" customWidth="1"/>
    <col min="526" max="526" width="12.75" style="10" customWidth="1"/>
    <col min="527" max="527" width="3" style="10" customWidth="1"/>
    <col min="528" max="528" width="4.625" style="10" customWidth="1"/>
    <col min="529" max="529" width="8.5" style="10" customWidth="1"/>
    <col min="530" max="531" width="10.75" style="10" customWidth="1"/>
    <col min="532" max="532" width="10.625" style="10" customWidth="1"/>
    <col min="533" max="533" width="16" style="10" customWidth="1"/>
    <col min="534" max="534" width="33" style="10" bestFit="1" customWidth="1"/>
    <col min="535" max="535" width="9.625" style="10" customWidth="1"/>
    <col min="536" max="536" width="18.75" style="10" customWidth="1"/>
    <col min="537" max="537" width="27.625" style="10" customWidth="1"/>
    <col min="538" max="538" width="4.875" style="10" customWidth="1"/>
    <col min="539" max="539" width="13" style="10" bestFit="1" customWidth="1"/>
    <col min="540" max="774" width="12" style="10"/>
    <col min="775" max="775" width="10.75" style="10" bestFit="1" customWidth="1"/>
    <col min="776" max="776" width="5.125" style="10" customWidth="1"/>
    <col min="777" max="777" width="16.5" style="10" customWidth="1"/>
    <col min="778" max="778" width="15.5" style="10" bestFit="1" customWidth="1"/>
    <col min="779" max="779" width="15.625" style="10" customWidth="1"/>
    <col min="780" max="780" width="11.125" style="10" customWidth="1"/>
    <col min="781" max="781" width="11.625" style="10" customWidth="1"/>
    <col min="782" max="782" width="12.75" style="10" customWidth="1"/>
    <col min="783" max="783" width="3" style="10" customWidth="1"/>
    <col min="784" max="784" width="4.625" style="10" customWidth="1"/>
    <col min="785" max="785" width="8.5" style="10" customWidth="1"/>
    <col min="786" max="787" width="10.75" style="10" customWidth="1"/>
    <col min="788" max="788" width="10.625" style="10" customWidth="1"/>
    <col min="789" max="789" width="16" style="10" customWidth="1"/>
    <col min="790" max="790" width="33" style="10" bestFit="1" customWidth="1"/>
    <col min="791" max="791" width="9.625" style="10" customWidth="1"/>
    <col min="792" max="792" width="18.75" style="10" customWidth="1"/>
    <col min="793" max="793" width="27.625" style="10" customWidth="1"/>
    <col min="794" max="794" width="4.875" style="10" customWidth="1"/>
    <col min="795" max="795" width="13" style="10" bestFit="1" customWidth="1"/>
    <col min="796" max="1030" width="12" style="10"/>
    <col min="1031" max="1031" width="10.75" style="10" bestFit="1" customWidth="1"/>
    <col min="1032" max="1032" width="5.125" style="10" customWidth="1"/>
    <col min="1033" max="1033" width="16.5" style="10" customWidth="1"/>
    <col min="1034" max="1034" width="15.5" style="10" bestFit="1" customWidth="1"/>
    <col min="1035" max="1035" width="15.625" style="10" customWidth="1"/>
    <col min="1036" max="1036" width="11.125" style="10" customWidth="1"/>
    <col min="1037" max="1037" width="11.625" style="10" customWidth="1"/>
    <col min="1038" max="1038" width="12.75" style="10" customWidth="1"/>
    <col min="1039" max="1039" width="3" style="10" customWidth="1"/>
    <col min="1040" max="1040" width="4.625" style="10" customWidth="1"/>
    <col min="1041" max="1041" width="8.5" style="10" customWidth="1"/>
    <col min="1042" max="1043" width="10.75" style="10" customWidth="1"/>
    <col min="1044" max="1044" width="10.625" style="10" customWidth="1"/>
    <col min="1045" max="1045" width="16" style="10" customWidth="1"/>
    <col min="1046" max="1046" width="33" style="10" bestFit="1" customWidth="1"/>
    <col min="1047" max="1047" width="9.625" style="10" customWidth="1"/>
    <col min="1048" max="1048" width="18.75" style="10" customWidth="1"/>
    <col min="1049" max="1049" width="27.625" style="10" customWidth="1"/>
    <col min="1050" max="1050" width="4.875" style="10" customWidth="1"/>
    <col min="1051" max="1051" width="13" style="10" bestFit="1" customWidth="1"/>
    <col min="1052" max="1286" width="12" style="10"/>
    <col min="1287" max="1287" width="10.75" style="10" bestFit="1" customWidth="1"/>
    <col min="1288" max="1288" width="5.125" style="10" customWidth="1"/>
    <col min="1289" max="1289" width="16.5" style="10" customWidth="1"/>
    <col min="1290" max="1290" width="15.5" style="10" bestFit="1" customWidth="1"/>
    <col min="1291" max="1291" width="15.625" style="10" customWidth="1"/>
    <col min="1292" max="1292" width="11.125" style="10" customWidth="1"/>
    <col min="1293" max="1293" width="11.625" style="10" customWidth="1"/>
    <col min="1294" max="1294" width="12.75" style="10" customWidth="1"/>
    <col min="1295" max="1295" width="3" style="10" customWidth="1"/>
    <col min="1296" max="1296" width="4.625" style="10" customWidth="1"/>
    <col min="1297" max="1297" width="8.5" style="10" customWidth="1"/>
    <col min="1298" max="1299" width="10.75" style="10" customWidth="1"/>
    <col min="1300" max="1300" width="10.625" style="10" customWidth="1"/>
    <col min="1301" max="1301" width="16" style="10" customWidth="1"/>
    <col min="1302" max="1302" width="33" style="10" bestFit="1" customWidth="1"/>
    <col min="1303" max="1303" width="9.625" style="10" customWidth="1"/>
    <col min="1304" max="1304" width="18.75" style="10" customWidth="1"/>
    <col min="1305" max="1305" width="27.625" style="10" customWidth="1"/>
    <col min="1306" max="1306" width="4.875" style="10" customWidth="1"/>
    <col min="1307" max="1307" width="13" style="10" bestFit="1" customWidth="1"/>
    <col min="1308" max="1542" width="12" style="10"/>
    <col min="1543" max="1543" width="10.75" style="10" bestFit="1" customWidth="1"/>
    <col min="1544" max="1544" width="5.125" style="10" customWidth="1"/>
    <col min="1545" max="1545" width="16.5" style="10" customWidth="1"/>
    <col min="1546" max="1546" width="15.5" style="10" bestFit="1" customWidth="1"/>
    <col min="1547" max="1547" width="15.625" style="10" customWidth="1"/>
    <col min="1548" max="1548" width="11.125" style="10" customWidth="1"/>
    <col min="1549" max="1549" width="11.625" style="10" customWidth="1"/>
    <col min="1550" max="1550" width="12.75" style="10" customWidth="1"/>
    <col min="1551" max="1551" width="3" style="10" customWidth="1"/>
    <col min="1552" max="1552" width="4.625" style="10" customWidth="1"/>
    <col min="1553" max="1553" width="8.5" style="10" customWidth="1"/>
    <col min="1554" max="1555" width="10.75" style="10" customWidth="1"/>
    <col min="1556" max="1556" width="10.625" style="10" customWidth="1"/>
    <col min="1557" max="1557" width="16" style="10" customWidth="1"/>
    <col min="1558" max="1558" width="33" style="10" bestFit="1" customWidth="1"/>
    <col min="1559" max="1559" width="9.625" style="10" customWidth="1"/>
    <col min="1560" max="1560" width="18.75" style="10" customWidth="1"/>
    <col min="1561" max="1561" width="27.625" style="10" customWidth="1"/>
    <col min="1562" max="1562" width="4.875" style="10" customWidth="1"/>
    <col min="1563" max="1563" width="13" style="10" bestFit="1" customWidth="1"/>
    <col min="1564" max="1798" width="12" style="10"/>
    <col min="1799" max="1799" width="10.75" style="10" bestFit="1" customWidth="1"/>
    <col min="1800" max="1800" width="5.125" style="10" customWidth="1"/>
    <col min="1801" max="1801" width="16.5" style="10" customWidth="1"/>
    <col min="1802" max="1802" width="15.5" style="10" bestFit="1" customWidth="1"/>
    <col min="1803" max="1803" width="15.625" style="10" customWidth="1"/>
    <col min="1804" max="1804" width="11.125" style="10" customWidth="1"/>
    <col min="1805" max="1805" width="11.625" style="10" customWidth="1"/>
    <col min="1806" max="1806" width="12.75" style="10" customWidth="1"/>
    <col min="1807" max="1807" width="3" style="10" customWidth="1"/>
    <col min="1808" max="1808" width="4.625" style="10" customWidth="1"/>
    <col min="1809" max="1809" width="8.5" style="10" customWidth="1"/>
    <col min="1810" max="1811" width="10.75" style="10" customWidth="1"/>
    <col min="1812" max="1812" width="10.625" style="10" customWidth="1"/>
    <col min="1813" max="1813" width="16" style="10" customWidth="1"/>
    <col min="1814" max="1814" width="33" style="10" bestFit="1" customWidth="1"/>
    <col min="1815" max="1815" width="9.625" style="10" customWidth="1"/>
    <col min="1816" max="1816" width="18.75" style="10" customWidth="1"/>
    <col min="1817" max="1817" width="27.625" style="10" customWidth="1"/>
    <col min="1818" max="1818" width="4.875" style="10" customWidth="1"/>
    <col min="1819" max="1819" width="13" style="10" bestFit="1" customWidth="1"/>
    <col min="1820" max="2054" width="12" style="10"/>
    <col min="2055" max="2055" width="10.75" style="10" bestFit="1" customWidth="1"/>
    <col min="2056" max="2056" width="5.125" style="10" customWidth="1"/>
    <col min="2057" max="2057" width="16.5" style="10" customWidth="1"/>
    <col min="2058" max="2058" width="15.5" style="10" bestFit="1" customWidth="1"/>
    <col min="2059" max="2059" width="15.625" style="10" customWidth="1"/>
    <col min="2060" max="2060" width="11.125" style="10" customWidth="1"/>
    <col min="2061" max="2061" width="11.625" style="10" customWidth="1"/>
    <col min="2062" max="2062" width="12.75" style="10" customWidth="1"/>
    <col min="2063" max="2063" width="3" style="10" customWidth="1"/>
    <col min="2064" max="2064" width="4.625" style="10" customWidth="1"/>
    <col min="2065" max="2065" width="8.5" style="10" customWidth="1"/>
    <col min="2066" max="2067" width="10.75" style="10" customWidth="1"/>
    <col min="2068" max="2068" width="10.625" style="10" customWidth="1"/>
    <col min="2069" max="2069" width="16" style="10" customWidth="1"/>
    <col min="2070" max="2070" width="33" style="10" bestFit="1" customWidth="1"/>
    <col min="2071" max="2071" width="9.625" style="10" customWidth="1"/>
    <col min="2072" max="2072" width="18.75" style="10" customWidth="1"/>
    <col min="2073" max="2073" width="27.625" style="10" customWidth="1"/>
    <col min="2074" max="2074" width="4.875" style="10" customWidth="1"/>
    <col min="2075" max="2075" width="13" style="10" bestFit="1" customWidth="1"/>
    <col min="2076" max="2310" width="12" style="10"/>
    <col min="2311" max="2311" width="10.75" style="10" bestFit="1" customWidth="1"/>
    <col min="2312" max="2312" width="5.125" style="10" customWidth="1"/>
    <col min="2313" max="2313" width="16.5" style="10" customWidth="1"/>
    <col min="2314" max="2314" width="15.5" style="10" bestFit="1" customWidth="1"/>
    <col min="2315" max="2315" width="15.625" style="10" customWidth="1"/>
    <col min="2316" max="2316" width="11.125" style="10" customWidth="1"/>
    <col min="2317" max="2317" width="11.625" style="10" customWidth="1"/>
    <col min="2318" max="2318" width="12.75" style="10" customWidth="1"/>
    <col min="2319" max="2319" width="3" style="10" customWidth="1"/>
    <col min="2320" max="2320" width="4.625" style="10" customWidth="1"/>
    <col min="2321" max="2321" width="8.5" style="10" customWidth="1"/>
    <col min="2322" max="2323" width="10.75" style="10" customWidth="1"/>
    <col min="2324" max="2324" width="10.625" style="10" customWidth="1"/>
    <col min="2325" max="2325" width="16" style="10" customWidth="1"/>
    <col min="2326" max="2326" width="33" style="10" bestFit="1" customWidth="1"/>
    <col min="2327" max="2327" width="9.625" style="10" customWidth="1"/>
    <col min="2328" max="2328" width="18.75" style="10" customWidth="1"/>
    <col min="2329" max="2329" width="27.625" style="10" customWidth="1"/>
    <col min="2330" max="2330" width="4.875" style="10" customWidth="1"/>
    <col min="2331" max="2331" width="13" style="10" bestFit="1" customWidth="1"/>
    <col min="2332" max="2566" width="12" style="10"/>
    <col min="2567" max="2567" width="10.75" style="10" bestFit="1" customWidth="1"/>
    <col min="2568" max="2568" width="5.125" style="10" customWidth="1"/>
    <col min="2569" max="2569" width="16.5" style="10" customWidth="1"/>
    <col min="2570" max="2570" width="15.5" style="10" bestFit="1" customWidth="1"/>
    <col min="2571" max="2571" width="15.625" style="10" customWidth="1"/>
    <col min="2572" max="2572" width="11.125" style="10" customWidth="1"/>
    <col min="2573" max="2573" width="11.625" style="10" customWidth="1"/>
    <col min="2574" max="2574" width="12.75" style="10" customWidth="1"/>
    <col min="2575" max="2575" width="3" style="10" customWidth="1"/>
    <col min="2576" max="2576" width="4.625" style="10" customWidth="1"/>
    <col min="2577" max="2577" width="8.5" style="10" customWidth="1"/>
    <col min="2578" max="2579" width="10.75" style="10" customWidth="1"/>
    <col min="2580" max="2580" width="10.625" style="10" customWidth="1"/>
    <col min="2581" max="2581" width="16" style="10" customWidth="1"/>
    <col min="2582" max="2582" width="33" style="10" bestFit="1" customWidth="1"/>
    <col min="2583" max="2583" width="9.625" style="10" customWidth="1"/>
    <col min="2584" max="2584" width="18.75" style="10" customWidth="1"/>
    <col min="2585" max="2585" width="27.625" style="10" customWidth="1"/>
    <col min="2586" max="2586" width="4.875" style="10" customWidth="1"/>
    <col min="2587" max="2587" width="13" style="10" bestFit="1" customWidth="1"/>
    <col min="2588" max="2822" width="12" style="10"/>
    <col min="2823" max="2823" width="10.75" style="10" bestFit="1" customWidth="1"/>
    <col min="2824" max="2824" width="5.125" style="10" customWidth="1"/>
    <col min="2825" max="2825" width="16.5" style="10" customWidth="1"/>
    <col min="2826" max="2826" width="15.5" style="10" bestFit="1" customWidth="1"/>
    <col min="2827" max="2827" width="15.625" style="10" customWidth="1"/>
    <col min="2828" max="2828" width="11.125" style="10" customWidth="1"/>
    <col min="2829" max="2829" width="11.625" style="10" customWidth="1"/>
    <col min="2830" max="2830" width="12.75" style="10" customWidth="1"/>
    <col min="2831" max="2831" width="3" style="10" customWidth="1"/>
    <col min="2832" max="2832" width="4.625" style="10" customWidth="1"/>
    <col min="2833" max="2833" width="8.5" style="10" customWidth="1"/>
    <col min="2834" max="2835" width="10.75" style="10" customWidth="1"/>
    <col min="2836" max="2836" width="10.625" style="10" customWidth="1"/>
    <col min="2837" max="2837" width="16" style="10" customWidth="1"/>
    <col min="2838" max="2838" width="33" style="10" bestFit="1" customWidth="1"/>
    <col min="2839" max="2839" width="9.625" style="10" customWidth="1"/>
    <col min="2840" max="2840" width="18.75" style="10" customWidth="1"/>
    <col min="2841" max="2841" width="27.625" style="10" customWidth="1"/>
    <col min="2842" max="2842" width="4.875" style="10" customWidth="1"/>
    <col min="2843" max="2843" width="13" style="10" bestFit="1" customWidth="1"/>
    <col min="2844" max="3078" width="12" style="10"/>
    <col min="3079" max="3079" width="10.75" style="10" bestFit="1" customWidth="1"/>
    <col min="3080" max="3080" width="5.125" style="10" customWidth="1"/>
    <col min="3081" max="3081" width="16.5" style="10" customWidth="1"/>
    <col min="3082" max="3082" width="15.5" style="10" bestFit="1" customWidth="1"/>
    <col min="3083" max="3083" width="15.625" style="10" customWidth="1"/>
    <col min="3084" max="3084" width="11.125" style="10" customWidth="1"/>
    <col min="3085" max="3085" width="11.625" style="10" customWidth="1"/>
    <col min="3086" max="3086" width="12.75" style="10" customWidth="1"/>
    <col min="3087" max="3087" width="3" style="10" customWidth="1"/>
    <col min="3088" max="3088" width="4.625" style="10" customWidth="1"/>
    <col min="3089" max="3089" width="8.5" style="10" customWidth="1"/>
    <col min="3090" max="3091" width="10.75" style="10" customWidth="1"/>
    <col min="3092" max="3092" width="10.625" style="10" customWidth="1"/>
    <col min="3093" max="3093" width="16" style="10" customWidth="1"/>
    <col min="3094" max="3094" width="33" style="10" bestFit="1" customWidth="1"/>
    <col min="3095" max="3095" width="9.625" style="10" customWidth="1"/>
    <col min="3096" max="3096" width="18.75" style="10" customWidth="1"/>
    <col min="3097" max="3097" width="27.625" style="10" customWidth="1"/>
    <col min="3098" max="3098" width="4.875" style="10" customWidth="1"/>
    <col min="3099" max="3099" width="13" style="10" bestFit="1" customWidth="1"/>
    <col min="3100" max="3334" width="12" style="10"/>
    <col min="3335" max="3335" width="10.75" style="10" bestFit="1" customWidth="1"/>
    <col min="3336" max="3336" width="5.125" style="10" customWidth="1"/>
    <col min="3337" max="3337" width="16.5" style="10" customWidth="1"/>
    <col min="3338" max="3338" width="15.5" style="10" bestFit="1" customWidth="1"/>
    <col min="3339" max="3339" width="15.625" style="10" customWidth="1"/>
    <col min="3340" max="3340" width="11.125" style="10" customWidth="1"/>
    <col min="3341" max="3341" width="11.625" style="10" customWidth="1"/>
    <col min="3342" max="3342" width="12.75" style="10" customWidth="1"/>
    <col min="3343" max="3343" width="3" style="10" customWidth="1"/>
    <col min="3344" max="3344" width="4.625" style="10" customWidth="1"/>
    <col min="3345" max="3345" width="8.5" style="10" customWidth="1"/>
    <col min="3346" max="3347" width="10.75" style="10" customWidth="1"/>
    <col min="3348" max="3348" width="10.625" style="10" customWidth="1"/>
    <col min="3349" max="3349" width="16" style="10" customWidth="1"/>
    <col min="3350" max="3350" width="33" style="10" bestFit="1" customWidth="1"/>
    <col min="3351" max="3351" width="9.625" style="10" customWidth="1"/>
    <col min="3352" max="3352" width="18.75" style="10" customWidth="1"/>
    <col min="3353" max="3353" width="27.625" style="10" customWidth="1"/>
    <col min="3354" max="3354" width="4.875" style="10" customWidth="1"/>
    <col min="3355" max="3355" width="13" style="10" bestFit="1" customWidth="1"/>
    <col min="3356" max="3590" width="12" style="10"/>
    <col min="3591" max="3591" width="10.75" style="10" bestFit="1" customWidth="1"/>
    <col min="3592" max="3592" width="5.125" style="10" customWidth="1"/>
    <col min="3593" max="3593" width="16.5" style="10" customWidth="1"/>
    <col min="3594" max="3594" width="15.5" style="10" bestFit="1" customWidth="1"/>
    <col min="3595" max="3595" width="15.625" style="10" customWidth="1"/>
    <col min="3596" max="3596" width="11.125" style="10" customWidth="1"/>
    <col min="3597" max="3597" width="11.625" style="10" customWidth="1"/>
    <col min="3598" max="3598" width="12.75" style="10" customWidth="1"/>
    <col min="3599" max="3599" width="3" style="10" customWidth="1"/>
    <col min="3600" max="3600" width="4.625" style="10" customWidth="1"/>
    <col min="3601" max="3601" width="8.5" style="10" customWidth="1"/>
    <col min="3602" max="3603" width="10.75" style="10" customWidth="1"/>
    <col min="3604" max="3604" width="10.625" style="10" customWidth="1"/>
    <col min="3605" max="3605" width="16" style="10" customWidth="1"/>
    <col min="3606" max="3606" width="33" style="10" bestFit="1" customWidth="1"/>
    <col min="3607" max="3607" width="9.625" style="10" customWidth="1"/>
    <col min="3608" max="3608" width="18.75" style="10" customWidth="1"/>
    <col min="3609" max="3609" width="27.625" style="10" customWidth="1"/>
    <col min="3610" max="3610" width="4.875" style="10" customWidth="1"/>
    <col min="3611" max="3611" width="13" style="10" bestFit="1" customWidth="1"/>
    <col min="3612" max="3846" width="12" style="10"/>
    <col min="3847" max="3847" width="10.75" style="10" bestFit="1" customWidth="1"/>
    <col min="3848" max="3848" width="5.125" style="10" customWidth="1"/>
    <col min="3849" max="3849" width="16.5" style="10" customWidth="1"/>
    <col min="3850" max="3850" width="15.5" style="10" bestFit="1" customWidth="1"/>
    <col min="3851" max="3851" width="15.625" style="10" customWidth="1"/>
    <col min="3852" max="3852" width="11.125" style="10" customWidth="1"/>
    <col min="3853" max="3853" width="11.625" style="10" customWidth="1"/>
    <col min="3854" max="3854" width="12.75" style="10" customWidth="1"/>
    <col min="3855" max="3855" width="3" style="10" customWidth="1"/>
    <col min="3856" max="3856" width="4.625" style="10" customWidth="1"/>
    <col min="3857" max="3857" width="8.5" style="10" customWidth="1"/>
    <col min="3858" max="3859" width="10.75" style="10" customWidth="1"/>
    <col min="3860" max="3860" width="10.625" style="10" customWidth="1"/>
    <col min="3861" max="3861" width="16" style="10" customWidth="1"/>
    <col min="3862" max="3862" width="33" style="10" bestFit="1" customWidth="1"/>
    <col min="3863" max="3863" width="9.625" style="10" customWidth="1"/>
    <col min="3864" max="3864" width="18.75" style="10" customWidth="1"/>
    <col min="3865" max="3865" width="27.625" style="10" customWidth="1"/>
    <col min="3866" max="3866" width="4.875" style="10" customWidth="1"/>
    <col min="3867" max="3867" width="13" style="10" bestFit="1" customWidth="1"/>
    <col min="3868" max="4102" width="12" style="10"/>
    <col min="4103" max="4103" width="10.75" style="10" bestFit="1" customWidth="1"/>
    <col min="4104" max="4104" width="5.125" style="10" customWidth="1"/>
    <col min="4105" max="4105" width="16.5" style="10" customWidth="1"/>
    <col min="4106" max="4106" width="15.5" style="10" bestFit="1" customWidth="1"/>
    <col min="4107" max="4107" width="15.625" style="10" customWidth="1"/>
    <col min="4108" max="4108" width="11.125" style="10" customWidth="1"/>
    <col min="4109" max="4109" width="11.625" style="10" customWidth="1"/>
    <col min="4110" max="4110" width="12.75" style="10" customWidth="1"/>
    <col min="4111" max="4111" width="3" style="10" customWidth="1"/>
    <col min="4112" max="4112" width="4.625" style="10" customWidth="1"/>
    <col min="4113" max="4113" width="8.5" style="10" customWidth="1"/>
    <col min="4114" max="4115" width="10.75" style="10" customWidth="1"/>
    <col min="4116" max="4116" width="10.625" style="10" customWidth="1"/>
    <col min="4117" max="4117" width="16" style="10" customWidth="1"/>
    <col min="4118" max="4118" width="33" style="10" bestFit="1" customWidth="1"/>
    <col min="4119" max="4119" width="9.625" style="10" customWidth="1"/>
    <col min="4120" max="4120" width="18.75" style="10" customWidth="1"/>
    <col min="4121" max="4121" width="27.625" style="10" customWidth="1"/>
    <col min="4122" max="4122" width="4.875" style="10" customWidth="1"/>
    <col min="4123" max="4123" width="13" style="10" bestFit="1" customWidth="1"/>
    <col min="4124" max="4358" width="12" style="10"/>
    <col min="4359" max="4359" width="10.75" style="10" bestFit="1" customWidth="1"/>
    <col min="4360" max="4360" width="5.125" style="10" customWidth="1"/>
    <col min="4361" max="4361" width="16.5" style="10" customWidth="1"/>
    <col min="4362" max="4362" width="15.5" style="10" bestFit="1" customWidth="1"/>
    <col min="4363" max="4363" width="15.625" style="10" customWidth="1"/>
    <col min="4364" max="4364" width="11.125" style="10" customWidth="1"/>
    <col min="4365" max="4365" width="11.625" style="10" customWidth="1"/>
    <col min="4366" max="4366" width="12.75" style="10" customWidth="1"/>
    <col min="4367" max="4367" width="3" style="10" customWidth="1"/>
    <col min="4368" max="4368" width="4.625" style="10" customWidth="1"/>
    <col min="4369" max="4369" width="8.5" style="10" customWidth="1"/>
    <col min="4370" max="4371" width="10.75" style="10" customWidth="1"/>
    <col min="4372" max="4372" width="10.625" style="10" customWidth="1"/>
    <col min="4373" max="4373" width="16" style="10" customWidth="1"/>
    <col min="4374" max="4374" width="33" style="10" bestFit="1" customWidth="1"/>
    <col min="4375" max="4375" width="9.625" style="10" customWidth="1"/>
    <col min="4376" max="4376" width="18.75" style="10" customWidth="1"/>
    <col min="4377" max="4377" width="27.625" style="10" customWidth="1"/>
    <col min="4378" max="4378" width="4.875" style="10" customWidth="1"/>
    <col min="4379" max="4379" width="13" style="10" bestFit="1" customWidth="1"/>
    <col min="4380" max="4614" width="12" style="10"/>
    <col min="4615" max="4615" width="10.75" style="10" bestFit="1" customWidth="1"/>
    <col min="4616" max="4616" width="5.125" style="10" customWidth="1"/>
    <col min="4617" max="4617" width="16.5" style="10" customWidth="1"/>
    <col min="4618" max="4618" width="15.5" style="10" bestFit="1" customWidth="1"/>
    <col min="4619" max="4619" width="15.625" style="10" customWidth="1"/>
    <col min="4620" max="4620" width="11.125" style="10" customWidth="1"/>
    <col min="4621" max="4621" width="11.625" style="10" customWidth="1"/>
    <col min="4622" max="4622" width="12.75" style="10" customWidth="1"/>
    <col min="4623" max="4623" width="3" style="10" customWidth="1"/>
    <col min="4624" max="4624" width="4.625" style="10" customWidth="1"/>
    <col min="4625" max="4625" width="8.5" style="10" customWidth="1"/>
    <col min="4626" max="4627" width="10.75" style="10" customWidth="1"/>
    <col min="4628" max="4628" width="10.625" style="10" customWidth="1"/>
    <col min="4629" max="4629" width="16" style="10" customWidth="1"/>
    <col min="4630" max="4630" width="33" style="10" bestFit="1" customWidth="1"/>
    <col min="4631" max="4631" width="9.625" style="10" customWidth="1"/>
    <col min="4632" max="4632" width="18.75" style="10" customWidth="1"/>
    <col min="4633" max="4633" width="27.625" style="10" customWidth="1"/>
    <col min="4634" max="4634" width="4.875" style="10" customWidth="1"/>
    <col min="4635" max="4635" width="13" style="10" bestFit="1" customWidth="1"/>
    <col min="4636" max="4870" width="12" style="10"/>
    <col min="4871" max="4871" width="10.75" style="10" bestFit="1" customWidth="1"/>
    <col min="4872" max="4872" width="5.125" style="10" customWidth="1"/>
    <col min="4873" max="4873" width="16.5" style="10" customWidth="1"/>
    <col min="4874" max="4874" width="15.5" style="10" bestFit="1" customWidth="1"/>
    <col min="4875" max="4875" width="15.625" style="10" customWidth="1"/>
    <col min="4876" max="4876" width="11.125" style="10" customWidth="1"/>
    <col min="4877" max="4877" width="11.625" style="10" customWidth="1"/>
    <col min="4878" max="4878" width="12.75" style="10" customWidth="1"/>
    <col min="4879" max="4879" width="3" style="10" customWidth="1"/>
    <col min="4880" max="4880" width="4.625" style="10" customWidth="1"/>
    <col min="4881" max="4881" width="8.5" style="10" customWidth="1"/>
    <col min="4882" max="4883" width="10.75" style="10" customWidth="1"/>
    <col min="4884" max="4884" width="10.625" style="10" customWidth="1"/>
    <col min="4885" max="4885" width="16" style="10" customWidth="1"/>
    <col min="4886" max="4886" width="33" style="10" bestFit="1" customWidth="1"/>
    <col min="4887" max="4887" width="9.625" style="10" customWidth="1"/>
    <col min="4888" max="4888" width="18.75" style="10" customWidth="1"/>
    <col min="4889" max="4889" width="27.625" style="10" customWidth="1"/>
    <col min="4890" max="4890" width="4.875" style="10" customWidth="1"/>
    <col min="4891" max="4891" width="13" style="10" bestFit="1" customWidth="1"/>
    <col min="4892" max="5126" width="12" style="10"/>
    <col min="5127" max="5127" width="10.75" style="10" bestFit="1" customWidth="1"/>
    <col min="5128" max="5128" width="5.125" style="10" customWidth="1"/>
    <col min="5129" max="5129" width="16.5" style="10" customWidth="1"/>
    <col min="5130" max="5130" width="15.5" style="10" bestFit="1" customWidth="1"/>
    <col min="5131" max="5131" width="15.625" style="10" customWidth="1"/>
    <col min="5132" max="5132" width="11.125" style="10" customWidth="1"/>
    <col min="5133" max="5133" width="11.625" style="10" customWidth="1"/>
    <col min="5134" max="5134" width="12.75" style="10" customWidth="1"/>
    <col min="5135" max="5135" width="3" style="10" customWidth="1"/>
    <col min="5136" max="5136" width="4.625" style="10" customWidth="1"/>
    <col min="5137" max="5137" width="8.5" style="10" customWidth="1"/>
    <col min="5138" max="5139" width="10.75" style="10" customWidth="1"/>
    <col min="5140" max="5140" width="10.625" style="10" customWidth="1"/>
    <col min="5141" max="5141" width="16" style="10" customWidth="1"/>
    <col min="5142" max="5142" width="33" style="10" bestFit="1" customWidth="1"/>
    <col min="5143" max="5143" width="9.625" style="10" customWidth="1"/>
    <col min="5144" max="5144" width="18.75" style="10" customWidth="1"/>
    <col min="5145" max="5145" width="27.625" style="10" customWidth="1"/>
    <col min="5146" max="5146" width="4.875" style="10" customWidth="1"/>
    <col min="5147" max="5147" width="13" style="10" bestFit="1" customWidth="1"/>
    <col min="5148" max="5382" width="12" style="10"/>
    <col min="5383" max="5383" width="10.75" style="10" bestFit="1" customWidth="1"/>
    <col min="5384" max="5384" width="5.125" style="10" customWidth="1"/>
    <col min="5385" max="5385" width="16.5" style="10" customWidth="1"/>
    <col min="5386" max="5386" width="15.5" style="10" bestFit="1" customWidth="1"/>
    <col min="5387" max="5387" width="15.625" style="10" customWidth="1"/>
    <col min="5388" max="5388" width="11.125" style="10" customWidth="1"/>
    <col min="5389" max="5389" width="11.625" style="10" customWidth="1"/>
    <col min="5390" max="5390" width="12.75" style="10" customWidth="1"/>
    <col min="5391" max="5391" width="3" style="10" customWidth="1"/>
    <col min="5392" max="5392" width="4.625" style="10" customWidth="1"/>
    <col min="5393" max="5393" width="8.5" style="10" customWidth="1"/>
    <col min="5394" max="5395" width="10.75" style="10" customWidth="1"/>
    <col min="5396" max="5396" width="10.625" style="10" customWidth="1"/>
    <col min="5397" max="5397" width="16" style="10" customWidth="1"/>
    <col min="5398" max="5398" width="33" style="10" bestFit="1" customWidth="1"/>
    <col min="5399" max="5399" width="9.625" style="10" customWidth="1"/>
    <col min="5400" max="5400" width="18.75" style="10" customWidth="1"/>
    <col min="5401" max="5401" width="27.625" style="10" customWidth="1"/>
    <col min="5402" max="5402" width="4.875" style="10" customWidth="1"/>
    <col min="5403" max="5403" width="13" style="10" bestFit="1" customWidth="1"/>
    <col min="5404" max="5638" width="12" style="10"/>
    <col min="5639" max="5639" width="10.75" style="10" bestFit="1" customWidth="1"/>
    <col min="5640" max="5640" width="5.125" style="10" customWidth="1"/>
    <col min="5641" max="5641" width="16.5" style="10" customWidth="1"/>
    <col min="5642" max="5642" width="15.5" style="10" bestFit="1" customWidth="1"/>
    <col min="5643" max="5643" width="15.625" style="10" customWidth="1"/>
    <col min="5644" max="5644" width="11.125" style="10" customWidth="1"/>
    <col min="5645" max="5645" width="11.625" style="10" customWidth="1"/>
    <col min="5646" max="5646" width="12.75" style="10" customWidth="1"/>
    <col min="5647" max="5647" width="3" style="10" customWidth="1"/>
    <col min="5648" max="5648" width="4.625" style="10" customWidth="1"/>
    <col min="5649" max="5649" width="8.5" style="10" customWidth="1"/>
    <col min="5650" max="5651" width="10.75" style="10" customWidth="1"/>
    <col min="5652" max="5652" width="10.625" style="10" customWidth="1"/>
    <col min="5653" max="5653" width="16" style="10" customWidth="1"/>
    <col min="5654" max="5654" width="33" style="10" bestFit="1" customWidth="1"/>
    <col min="5655" max="5655" width="9.625" style="10" customWidth="1"/>
    <col min="5656" max="5656" width="18.75" style="10" customWidth="1"/>
    <col min="5657" max="5657" width="27.625" style="10" customWidth="1"/>
    <col min="5658" max="5658" width="4.875" style="10" customWidth="1"/>
    <col min="5659" max="5659" width="13" style="10" bestFit="1" customWidth="1"/>
    <col min="5660" max="5894" width="12" style="10"/>
    <col min="5895" max="5895" width="10.75" style="10" bestFit="1" customWidth="1"/>
    <col min="5896" max="5896" width="5.125" style="10" customWidth="1"/>
    <col min="5897" max="5897" width="16.5" style="10" customWidth="1"/>
    <col min="5898" max="5898" width="15.5" style="10" bestFit="1" customWidth="1"/>
    <col min="5899" max="5899" width="15.625" style="10" customWidth="1"/>
    <col min="5900" max="5900" width="11.125" style="10" customWidth="1"/>
    <col min="5901" max="5901" width="11.625" style="10" customWidth="1"/>
    <col min="5902" max="5902" width="12.75" style="10" customWidth="1"/>
    <col min="5903" max="5903" width="3" style="10" customWidth="1"/>
    <col min="5904" max="5904" width="4.625" style="10" customWidth="1"/>
    <col min="5905" max="5905" width="8.5" style="10" customWidth="1"/>
    <col min="5906" max="5907" width="10.75" style="10" customWidth="1"/>
    <col min="5908" max="5908" width="10.625" style="10" customWidth="1"/>
    <col min="5909" max="5909" width="16" style="10" customWidth="1"/>
    <col min="5910" max="5910" width="33" style="10" bestFit="1" customWidth="1"/>
    <col min="5911" max="5911" width="9.625" style="10" customWidth="1"/>
    <col min="5912" max="5912" width="18.75" style="10" customWidth="1"/>
    <col min="5913" max="5913" width="27.625" style="10" customWidth="1"/>
    <col min="5914" max="5914" width="4.875" style="10" customWidth="1"/>
    <col min="5915" max="5915" width="13" style="10" bestFit="1" customWidth="1"/>
    <col min="5916" max="6150" width="12" style="10"/>
    <col min="6151" max="6151" width="10.75" style="10" bestFit="1" customWidth="1"/>
    <col min="6152" max="6152" width="5.125" style="10" customWidth="1"/>
    <col min="6153" max="6153" width="16.5" style="10" customWidth="1"/>
    <col min="6154" max="6154" width="15.5" style="10" bestFit="1" customWidth="1"/>
    <col min="6155" max="6155" width="15.625" style="10" customWidth="1"/>
    <col min="6156" max="6156" width="11.125" style="10" customWidth="1"/>
    <col min="6157" max="6157" width="11.625" style="10" customWidth="1"/>
    <col min="6158" max="6158" width="12.75" style="10" customWidth="1"/>
    <col min="6159" max="6159" width="3" style="10" customWidth="1"/>
    <col min="6160" max="6160" width="4.625" style="10" customWidth="1"/>
    <col min="6161" max="6161" width="8.5" style="10" customWidth="1"/>
    <col min="6162" max="6163" width="10.75" style="10" customWidth="1"/>
    <col min="6164" max="6164" width="10.625" style="10" customWidth="1"/>
    <col min="6165" max="6165" width="16" style="10" customWidth="1"/>
    <col min="6166" max="6166" width="33" style="10" bestFit="1" customWidth="1"/>
    <col min="6167" max="6167" width="9.625" style="10" customWidth="1"/>
    <col min="6168" max="6168" width="18.75" style="10" customWidth="1"/>
    <col min="6169" max="6169" width="27.625" style="10" customWidth="1"/>
    <col min="6170" max="6170" width="4.875" style="10" customWidth="1"/>
    <col min="6171" max="6171" width="13" style="10" bestFit="1" customWidth="1"/>
    <col min="6172" max="6406" width="12" style="10"/>
    <col min="6407" max="6407" width="10.75" style="10" bestFit="1" customWidth="1"/>
    <col min="6408" max="6408" width="5.125" style="10" customWidth="1"/>
    <col min="6409" max="6409" width="16.5" style="10" customWidth="1"/>
    <col min="6410" max="6410" width="15.5" style="10" bestFit="1" customWidth="1"/>
    <col min="6411" max="6411" width="15.625" style="10" customWidth="1"/>
    <col min="6412" max="6412" width="11.125" style="10" customWidth="1"/>
    <col min="6413" max="6413" width="11.625" style="10" customWidth="1"/>
    <col min="6414" max="6414" width="12.75" style="10" customWidth="1"/>
    <col min="6415" max="6415" width="3" style="10" customWidth="1"/>
    <col min="6416" max="6416" width="4.625" style="10" customWidth="1"/>
    <col min="6417" max="6417" width="8.5" style="10" customWidth="1"/>
    <col min="6418" max="6419" width="10.75" style="10" customWidth="1"/>
    <col min="6420" max="6420" width="10.625" style="10" customWidth="1"/>
    <col min="6421" max="6421" width="16" style="10" customWidth="1"/>
    <col min="6422" max="6422" width="33" style="10" bestFit="1" customWidth="1"/>
    <col min="6423" max="6423" width="9.625" style="10" customWidth="1"/>
    <col min="6424" max="6424" width="18.75" style="10" customWidth="1"/>
    <col min="6425" max="6425" width="27.625" style="10" customWidth="1"/>
    <col min="6426" max="6426" width="4.875" style="10" customWidth="1"/>
    <col min="6427" max="6427" width="13" style="10" bestFit="1" customWidth="1"/>
    <col min="6428" max="6662" width="12" style="10"/>
    <col min="6663" max="6663" width="10.75" style="10" bestFit="1" customWidth="1"/>
    <col min="6664" max="6664" width="5.125" style="10" customWidth="1"/>
    <col min="6665" max="6665" width="16.5" style="10" customWidth="1"/>
    <col min="6666" max="6666" width="15.5" style="10" bestFit="1" customWidth="1"/>
    <col min="6667" max="6667" width="15.625" style="10" customWidth="1"/>
    <col min="6668" max="6668" width="11.125" style="10" customWidth="1"/>
    <col min="6669" max="6669" width="11.625" style="10" customWidth="1"/>
    <col min="6670" max="6670" width="12.75" style="10" customWidth="1"/>
    <col min="6671" max="6671" width="3" style="10" customWidth="1"/>
    <col min="6672" max="6672" width="4.625" style="10" customWidth="1"/>
    <col min="6673" max="6673" width="8.5" style="10" customWidth="1"/>
    <col min="6674" max="6675" width="10.75" style="10" customWidth="1"/>
    <col min="6676" max="6676" width="10.625" style="10" customWidth="1"/>
    <col min="6677" max="6677" width="16" style="10" customWidth="1"/>
    <col min="6678" max="6678" width="33" style="10" bestFit="1" customWidth="1"/>
    <col min="6679" max="6679" width="9.625" style="10" customWidth="1"/>
    <col min="6680" max="6680" width="18.75" style="10" customWidth="1"/>
    <col min="6681" max="6681" width="27.625" style="10" customWidth="1"/>
    <col min="6682" max="6682" width="4.875" style="10" customWidth="1"/>
    <col min="6683" max="6683" width="13" style="10" bestFit="1" customWidth="1"/>
    <col min="6684" max="6918" width="12" style="10"/>
    <col min="6919" max="6919" width="10.75" style="10" bestFit="1" customWidth="1"/>
    <col min="6920" max="6920" width="5.125" style="10" customWidth="1"/>
    <col min="6921" max="6921" width="16.5" style="10" customWidth="1"/>
    <col min="6922" max="6922" width="15.5" style="10" bestFit="1" customWidth="1"/>
    <col min="6923" max="6923" width="15.625" style="10" customWidth="1"/>
    <col min="6924" max="6924" width="11.125" style="10" customWidth="1"/>
    <col min="6925" max="6925" width="11.625" style="10" customWidth="1"/>
    <col min="6926" max="6926" width="12.75" style="10" customWidth="1"/>
    <col min="6927" max="6927" width="3" style="10" customWidth="1"/>
    <col min="6928" max="6928" width="4.625" style="10" customWidth="1"/>
    <col min="6929" max="6929" width="8.5" style="10" customWidth="1"/>
    <col min="6930" max="6931" width="10.75" style="10" customWidth="1"/>
    <col min="6932" max="6932" width="10.625" style="10" customWidth="1"/>
    <col min="6933" max="6933" width="16" style="10" customWidth="1"/>
    <col min="6934" max="6934" width="33" style="10" bestFit="1" customWidth="1"/>
    <col min="6935" max="6935" width="9.625" style="10" customWidth="1"/>
    <col min="6936" max="6936" width="18.75" style="10" customWidth="1"/>
    <col min="6937" max="6937" width="27.625" style="10" customWidth="1"/>
    <col min="6938" max="6938" width="4.875" style="10" customWidth="1"/>
    <col min="6939" max="6939" width="13" style="10" bestFit="1" customWidth="1"/>
    <col min="6940" max="7174" width="12" style="10"/>
    <col min="7175" max="7175" width="10.75" style="10" bestFit="1" customWidth="1"/>
    <col min="7176" max="7176" width="5.125" style="10" customWidth="1"/>
    <col min="7177" max="7177" width="16.5" style="10" customWidth="1"/>
    <col min="7178" max="7178" width="15.5" style="10" bestFit="1" customWidth="1"/>
    <col min="7179" max="7179" width="15.625" style="10" customWidth="1"/>
    <col min="7180" max="7180" width="11.125" style="10" customWidth="1"/>
    <col min="7181" max="7181" width="11.625" style="10" customWidth="1"/>
    <col min="7182" max="7182" width="12.75" style="10" customWidth="1"/>
    <col min="7183" max="7183" width="3" style="10" customWidth="1"/>
    <col min="7184" max="7184" width="4.625" style="10" customWidth="1"/>
    <col min="7185" max="7185" width="8.5" style="10" customWidth="1"/>
    <col min="7186" max="7187" width="10.75" style="10" customWidth="1"/>
    <col min="7188" max="7188" width="10.625" style="10" customWidth="1"/>
    <col min="7189" max="7189" width="16" style="10" customWidth="1"/>
    <col min="7190" max="7190" width="33" style="10" bestFit="1" customWidth="1"/>
    <col min="7191" max="7191" width="9.625" style="10" customWidth="1"/>
    <col min="7192" max="7192" width="18.75" style="10" customWidth="1"/>
    <col min="7193" max="7193" width="27.625" style="10" customWidth="1"/>
    <col min="7194" max="7194" width="4.875" style="10" customWidth="1"/>
    <col min="7195" max="7195" width="13" style="10" bestFit="1" customWidth="1"/>
    <col min="7196" max="7430" width="12" style="10"/>
    <col min="7431" max="7431" width="10.75" style="10" bestFit="1" customWidth="1"/>
    <col min="7432" max="7432" width="5.125" style="10" customWidth="1"/>
    <col min="7433" max="7433" width="16.5" style="10" customWidth="1"/>
    <col min="7434" max="7434" width="15.5" style="10" bestFit="1" customWidth="1"/>
    <col min="7435" max="7435" width="15.625" style="10" customWidth="1"/>
    <col min="7436" max="7436" width="11.125" style="10" customWidth="1"/>
    <col min="7437" max="7437" width="11.625" style="10" customWidth="1"/>
    <col min="7438" max="7438" width="12.75" style="10" customWidth="1"/>
    <col min="7439" max="7439" width="3" style="10" customWidth="1"/>
    <col min="7440" max="7440" width="4.625" style="10" customWidth="1"/>
    <col min="7441" max="7441" width="8.5" style="10" customWidth="1"/>
    <col min="7442" max="7443" width="10.75" style="10" customWidth="1"/>
    <col min="7444" max="7444" width="10.625" style="10" customWidth="1"/>
    <col min="7445" max="7445" width="16" style="10" customWidth="1"/>
    <col min="7446" max="7446" width="33" style="10" bestFit="1" customWidth="1"/>
    <col min="7447" max="7447" width="9.625" style="10" customWidth="1"/>
    <col min="7448" max="7448" width="18.75" style="10" customWidth="1"/>
    <col min="7449" max="7449" width="27.625" style="10" customWidth="1"/>
    <col min="7450" max="7450" width="4.875" style="10" customWidth="1"/>
    <col min="7451" max="7451" width="13" style="10" bestFit="1" customWidth="1"/>
    <col min="7452" max="7686" width="12" style="10"/>
    <col min="7687" max="7687" width="10.75" style="10" bestFit="1" customWidth="1"/>
    <col min="7688" max="7688" width="5.125" style="10" customWidth="1"/>
    <col min="7689" max="7689" width="16.5" style="10" customWidth="1"/>
    <col min="7690" max="7690" width="15.5" style="10" bestFit="1" customWidth="1"/>
    <col min="7691" max="7691" width="15.625" style="10" customWidth="1"/>
    <col min="7692" max="7692" width="11.125" style="10" customWidth="1"/>
    <col min="7693" max="7693" width="11.625" style="10" customWidth="1"/>
    <col min="7694" max="7694" width="12.75" style="10" customWidth="1"/>
    <col min="7695" max="7695" width="3" style="10" customWidth="1"/>
    <col min="7696" max="7696" width="4.625" style="10" customWidth="1"/>
    <col min="7697" max="7697" width="8.5" style="10" customWidth="1"/>
    <col min="7698" max="7699" width="10.75" style="10" customWidth="1"/>
    <col min="7700" max="7700" width="10.625" style="10" customWidth="1"/>
    <col min="7701" max="7701" width="16" style="10" customWidth="1"/>
    <col min="7702" max="7702" width="33" style="10" bestFit="1" customWidth="1"/>
    <col min="7703" max="7703" width="9.625" style="10" customWidth="1"/>
    <col min="7704" max="7704" width="18.75" style="10" customWidth="1"/>
    <col min="7705" max="7705" width="27.625" style="10" customWidth="1"/>
    <col min="7706" max="7706" width="4.875" style="10" customWidth="1"/>
    <col min="7707" max="7707" width="13" style="10" bestFit="1" customWidth="1"/>
    <col min="7708" max="7942" width="12" style="10"/>
    <col min="7943" max="7943" width="10.75" style="10" bestFit="1" customWidth="1"/>
    <col min="7944" max="7944" width="5.125" style="10" customWidth="1"/>
    <col min="7945" max="7945" width="16.5" style="10" customWidth="1"/>
    <col min="7946" max="7946" width="15.5" style="10" bestFit="1" customWidth="1"/>
    <col min="7947" max="7947" width="15.625" style="10" customWidth="1"/>
    <col min="7948" max="7948" width="11.125" style="10" customWidth="1"/>
    <col min="7949" max="7949" width="11.625" style="10" customWidth="1"/>
    <col min="7950" max="7950" width="12.75" style="10" customWidth="1"/>
    <col min="7951" max="7951" width="3" style="10" customWidth="1"/>
    <col min="7952" max="7952" width="4.625" style="10" customWidth="1"/>
    <col min="7953" max="7953" width="8.5" style="10" customWidth="1"/>
    <col min="7954" max="7955" width="10.75" style="10" customWidth="1"/>
    <col min="7956" max="7956" width="10.625" style="10" customWidth="1"/>
    <col min="7957" max="7957" width="16" style="10" customWidth="1"/>
    <col min="7958" max="7958" width="33" style="10" bestFit="1" customWidth="1"/>
    <col min="7959" max="7959" width="9.625" style="10" customWidth="1"/>
    <col min="7960" max="7960" width="18.75" style="10" customWidth="1"/>
    <col min="7961" max="7961" width="27.625" style="10" customWidth="1"/>
    <col min="7962" max="7962" width="4.875" style="10" customWidth="1"/>
    <col min="7963" max="7963" width="13" style="10" bestFit="1" customWidth="1"/>
    <col min="7964" max="8198" width="12" style="10"/>
    <col min="8199" max="8199" width="10.75" style="10" bestFit="1" customWidth="1"/>
    <col min="8200" max="8200" width="5.125" style="10" customWidth="1"/>
    <col min="8201" max="8201" width="16.5" style="10" customWidth="1"/>
    <col min="8202" max="8202" width="15.5" style="10" bestFit="1" customWidth="1"/>
    <col min="8203" max="8203" width="15.625" style="10" customWidth="1"/>
    <col min="8204" max="8204" width="11.125" style="10" customWidth="1"/>
    <col min="8205" max="8205" width="11.625" style="10" customWidth="1"/>
    <col min="8206" max="8206" width="12.75" style="10" customWidth="1"/>
    <col min="8207" max="8207" width="3" style="10" customWidth="1"/>
    <col min="8208" max="8208" width="4.625" style="10" customWidth="1"/>
    <col min="8209" max="8209" width="8.5" style="10" customWidth="1"/>
    <col min="8210" max="8211" width="10.75" style="10" customWidth="1"/>
    <col min="8212" max="8212" width="10.625" style="10" customWidth="1"/>
    <col min="8213" max="8213" width="16" style="10" customWidth="1"/>
    <col min="8214" max="8214" width="33" style="10" bestFit="1" customWidth="1"/>
    <col min="8215" max="8215" width="9.625" style="10" customWidth="1"/>
    <col min="8216" max="8216" width="18.75" style="10" customWidth="1"/>
    <col min="8217" max="8217" width="27.625" style="10" customWidth="1"/>
    <col min="8218" max="8218" width="4.875" style="10" customWidth="1"/>
    <col min="8219" max="8219" width="13" style="10" bestFit="1" customWidth="1"/>
    <col min="8220" max="8454" width="12" style="10"/>
    <col min="8455" max="8455" width="10.75" style="10" bestFit="1" customWidth="1"/>
    <col min="8456" max="8456" width="5.125" style="10" customWidth="1"/>
    <col min="8457" max="8457" width="16.5" style="10" customWidth="1"/>
    <col min="8458" max="8458" width="15.5" style="10" bestFit="1" customWidth="1"/>
    <col min="8459" max="8459" width="15.625" style="10" customWidth="1"/>
    <col min="8460" max="8460" width="11.125" style="10" customWidth="1"/>
    <col min="8461" max="8461" width="11.625" style="10" customWidth="1"/>
    <col min="8462" max="8462" width="12.75" style="10" customWidth="1"/>
    <col min="8463" max="8463" width="3" style="10" customWidth="1"/>
    <col min="8464" max="8464" width="4.625" style="10" customWidth="1"/>
    <col min="8465" max="8465" width="8.5" style="10" customWidth="1"/>
    <col min="8466" max="8467" width="10.75" style="10" customWidth="1"/>
    <col min="8468" max="8468" width="10.625" style="10" customWidth="1"/>
    <col min="8469" max="8469" width="16" style="10" customWidth="1"/>
    <col min="8470" max="8470" width="33" style="10" bestFit="1" customWidth="1"/>
    <col min="8471" max="8471" width="9.625" style="10" customWidth="1"/>
    <col min="8472" max="8472" width="18.75" style="10" customWidth="1"/>
    <col min="8473" max="8473" width="27.625" style="10" customWidth="1"/>
    <col min="8474" max="8474" width="4.875" style="10" customWidth="1"/>
    <col min="8475" max="8475" width="13" style="10" bestFit="1" customWidth="1"/>
    <col min="8476" max="8710" width="12" style="10"/>
    <col min="8711" max="8711" width="10.75" style="10" bestFit="1" customWidth="1"/>
    <col min="8712" max="8712" width="5.125" style="10" customWidth="1"/>
    <col min="8713" max="8713" width="16.5" style="10" customWidth="1"/>
    <col min="8714" max="8714" width="15.5" style="10" bestFit="1" customWidth="1"/>
    <col min="8715" max="8715" width="15.625" style="10" customWidth="1"/>
    <col min="8716" max="8716" width="11.125" style="10" customWidth="1"/>
    <col min="8717" max="8717" width="11.625" style="10" customWidth="1"/>
    <col min="8718" max="8718" width="12.75" style="10" customWidth="1"/>
    <col min="8719" max="8719" width="3" style="10" customWidth="1"/>
    <col min="8720" max="8720" width="4.625" style="10" customWidth="1"/>
    <col min="8721" max="8721" width="8.5" style="10" customWidth="1"/>
    <col min="8722" max="8723" width="10.75" style="10" customWidth="1"/>
    <col min="8724" max="8724" width="10.625" style="10" customWidth="1"/>
    <col min="8725" max="8725" width="16" style="10" customWidth="1"/>
    <col min="8726" max="8726" width="33" style="10" bestFit="1" customWidth="1"/>
    <col min="8727" max="8727" width="9.625" style="10" customWidth="1"/>
    <col min="8728" max="8728" width="18.75" style="10" customWidth="1"/>
    <col min="8729" max="8729" width="27.625" style="10" customWidth="1"/>
    <col min="8730" max="8730" width="4.875" style="10" customWidth="1"/>
    <col min="8731" max="8731" width="13" style="10" bestFit="1" customWidth="1"/>
    <col min="8732" max="8966" width="12" style="10"/>
    <col min="8967" max="8967" width="10.75" style="10" bestFit="1" customWidth="1"/>
    <col min="8968" max="8968" width="5.125" style="10" customWidth="1"/>
    <col min="8969" max="8969" width="16.5" style="10" customWidth="1"/>
    <col min="8970" max="8970" width="15.5" style="10" bestFit="1" customWidth="1"/>
    <col min="8971" max="8971" width="15.625" style="10" customWidth="1"/>
    <col min="8972" max="8972" width="11.125" style="10" customWidth="1"/>
    <col min="8973" max="8973" width="11.625" style="10" customWidth="1"/>
    <col min="8974" max="8974" width="12.75" style="10" customWidth="1"/>
    <col min="8975" max="8975" width="3" style="10" customWidth="1"/>
    <col min="8976" max="8976" width="4.625" style="10" customWidth="1"/>
    <col min="8977" max="8977" width="8.5" style="10" customWidth="1"/>
    <col min="8978" max="8979" width="10.75" style="10" customWidth="1"/>
    <col min="8980" max="8980" width="10.625" style="10" customWidth="1"/>
    <col min="8981" max="8981" width="16" style="10" customWidth="1"/>
    <col min="8982" max="8982" width="33" style="10" bestFit="1" customWidth="1"/>
    <col min="8983" max="8983" width="9.625" style="10" customWidth="1"/>
    <col min="8984" max="8984" width="18.75" style="10" customWidth="1"/>
    <col min="8985" max="8985" width="27.625" style="10" customWidth="1"/>
    <col min="8986" max="8986" width="4.875" style="10" customWidth="1"/>
    <col min="8987" max="8987" width="13" style="10" bestFit="1" customWidth="1"/>
    <col min="8988" max="9222" width="12" style="10"/>
    <col min="9223" max="9223" width="10.75" style="10" bestFit="1" customWidth="1"/>
    <col min="9224" max="9224" width="5.125" style="10" customWidth="1"/>
    <col min="9225" max="9225" width="16.5" style="10" customWidth="1"/>
    <col min="9226" max="9226" width="15.5" style="10" bestFit="1" customWidth="1"/>
    <col min="9227" max="9227" width="15.625" style="10" customWidth="1"/>
    <col min="9228" max="9228" width="11.125" style="10" customWidth="1"/>
    <col min="9229" max="9229" width="11.625" style="10" customWidth="1"/>
    <col min="9230" max="9230" width="12.75" style="10" customWidth="1"/>
    <col min="9231" max="9231" width="3" style="10" customWidth="1"/>
    <col min="9232" max="9232" width="4.625" style="10" customWidth="1"/>
    <col min="9233" max="9233" width="8.5" style="10" customWidth="1"/>
    <col min="9234" max="9235" width="10.75" style="10" customWidth="1"/>
    <col min="9236" max="9236" width="10.625" style="10" customWidth="1"/>
    <col min="9237" max="9237" width="16" style="10" customWidth="1"/>
    <col min="9238" max="9238" width="33" style="10" bestFit="1" customWidth="1"/>
    <col min="9239" max="9239" width="9.625" style="10" customWidth="1"/>
    <col min="9240" max="9240" width="18.75" style="10" customWidth="1"/>
    <col min="9241" max="9241" width="27.625" style="10" customWidth="1"/>
    <col min="9242" max="9242" width="4.875" style="10" customWidth="1"/>
    <col min="9243" max="9243" width="13" style="10" bestFit="1" customWidth="1"/>
    <col min="9244" max="9478" width="12" style="10"/>
    <col min="9479" max="9479" width="10.75" style="10" bestFit="1" customWidth="1"/>
    <col min="9480" max="9480" width="5.125" style="10" customWidth="1"/>
    <col min="9481" max="9481" width="16.5" style="10" customWidth="1"/>
    <col min="9482" max="9482" width="15.5" style="10" bestFit="1" customWidth="1"/>
    <col min="9483" max="9483" width="15.625" style="10" customWidth="1"/>
    <col min="9484" max="9484" width="11.125" style="10" customWidth="1"/>
    <col min="9485" max="9485" width="11.625" style="10" customWidth="1"/>
    <col min="9486" max="9486" width="12.75" style="10" customWidth="1"/>
    <col min="9487" max="9487" width="3" style="10" customWidth="1"/>
    <col min="9488" max="9488" width="4.625" style="10" customWidth="1"/>
    <col min="9489" max="9489" width="8.5" style="10" customWidth="1"/>
    <col min="9490" max="9491" width="10.75" style="10" customWidth="1"/>
    <col min="9492" max="9492" width="10.625" style="10" customWidth="1"/>
    <col min="9493" max="9493" width="16" style="10" customWidth="1"/>
    <col min="9494" max="9494" width="33" style="10" bestFit="1" customWidth="1"/>
    <col min="9495" max="9495" width="9.625" style="10" customWidth="1"/>
    <col min="9496" max="9496" width="18.75" style="10" customWidth="1"/>
    <col min="9497" max="9497" width="27.625" style="10" customWidth="1"/>
    <col min="9498" max="9498" width="4.875" style="10" customWidth="1"/>
    <col min="9499" max="9499" width="13" style="10" bestFit="1" customWidth="1"/>
    <col min="9500" max="9734" width="12" style="10"/>
    <col min="9735" max="9735" width="10.75" style="10" bestFit="1" customWidth="1"/>
    <col min="9736" max="9736" width="5.125" style="10" customWidth="1"/>
    <col min="9737" max="9737" width="16.5" style="10" customWidth="1"/>
    <col min="9738" max="9738" width="15.5" style="10" bestFit="1" customWidth="1"/>
    <col min="9739" max="9739" width="15.625" style="10" customWidth="1"/>
    <col min="9740" max="9740" width="11.125" style="10" customWidth="1"/>
    <col min="9741" max="9741" width="11.625" style="10" customWidth="1"/>
    <col min="9742" max="9742" width="12.75" style="10" customWidth="1"/>
    <col min="9743" max="9743" width="3" style="10" customWidth="1"/>
    <col min="9744" max="9744" width="4.625" style="10" customWidth="1"/>
    <col min="9745" max="9745" width="8.5" style="10" customWidth="1"/>
    <col min="9746" max="9747" width="10.75" style="10" customWidth="1"/>
    <col min="9748" max="9748" width="10.625" style="10" customWidth="1"/>
    <col min="9749" max="9749" width="16" style="10" customWidth="1"/>
    <col min="9750" max="9750" width="33" style="10" bestFit="1" customWidth="1"/>
    <col min="9751" max="9751" width="9.625" style="10" customWidth="1"/>
    <col min="9752" max="9752" width="18.75" style="10" customWidth="1"/>
    <col min="9753" max="9753" width="27.625" style="10" customWidth="1"/>
    <col min="9754" max="9754" width="4.875" style="10" customWidth="1"/>
    <col min="9755" max="9755" width="13" style="10" bestFit="1" customWidth="1"/>
    <col min="9756" max="9990" width="12" style="10"/>
    <col min="9991" max="9991" width="10.75" style="10" bestFit="1" customWidth="1"/>
    <col min="9992" max="9992" width="5.125" style="10" customWidth="1"/>
    <col min="9993" max="9993" width="16.5" style="10" customWidth="1"/>
    <col min="9994" max="9994" width="15.5" style="10" bestFit="1" customWidth="1"/>
    <col min="9995" max="9995" width="15.625" style="10" customWidth="1"/>
    <col min="9996" max="9996" width="11.125" style="10" customWidth="1"/>
    <col min="9997" max="9997" width="11.625" style="10" customWidth="1"/>
    <col min="9998" max="9998" width="12.75" style="10" customWidth="1"/>
    <col min="9999" max="9999" width="3" style="10" customWidth="1"/>
    <col min="10000" max="10000" width="4.625" style="10" customWidth="1"/>
    <col min="10001" max="10001" width="8.5" style="10" customWidth="1"/>
    <col min="10002" max="10003" width="10.75" style="10" customWidth="1"/>
    <col min="10004" max="10004" width="10.625" style="10" customWidth="1"/>
    <col min="10005" max="10005" width="16" style="10" customWidth="1"/>
    <col min="10006" max="10006" width="33" style="10" bestFit="1" customWidth="1"/>
    <col min="10007" max="10007" width="9.625" style="10" customWidth="1"/>
    <col min="10008" max="10008" width="18.75" style="10" customWidth="1"/>
    <col min="10009" max="10009" width="27.625" style="10" customWidth="1"/>
    <col min="10010" max="10010" width="4.875" style="10" customWidth="1"/>
    <col min="10011" max="10011" width="13" style="10" bestFit="1" customWidth="1"/>
    <col min="10012" max="10246" width="12" style="10"/>
    <col min="10247" max="10247" width="10.75" style="10" bestFit="1" customWidth="1"/>
    <col min="10248" max="10248" width="5.125" style="10" customWidth="1"/>
    <col min="10249" max="10249" width="16.5" style="10" customWidth="1"/>
    <col min="10250" max="10250" width="15.5" style="10" bestFit="1" customWidth="1"/>
    <col min="10251" max="10251" width="15.625" style="10" customWidth="1"/>
    <col min="10252" max="10252" width="11.125" style="10" customWidth="1"/>
    <col min="10253" max="10253" width="11.625" style="10" customWidth="1"/>
    <col min="10254" max="10254" width="12.75" style="10" customWidth="1"/>
    <col min="10255" max="10255" width="3" style="10" customWidth="1"/>
    <col min="10256" max="10256" width="4.625" style="10" customWidth="1"/>
    <col min="10257" max="10257" width="8.5" style="10" customWidth="1"/>
    <col min="10258" max="10259" width="10.75" style="10" customWidth="1"/>
    <col min="10260" max="10260" width="10.625" style="10" customWidth="1"/>
    <col min="10261" max="10261" width="16" style="10" customWidth="1"/>
    <col min="10262" max="10262" width="33" style="10" bestFit="1" customWidth="1"/>
    <col min="10263" max="10263" width="9.625" style="10" customWidth="1"/>
    <col min="10264" max="10264" width="18.75" style="10" customWidth="1"/>
    <col min="10265" max="10265" width="27.625" style="10" customWidth="1"/>
    <col min="10266" max="10266" width="4.875" style="10" customWidth="1"/>
    <col min="10267" max="10267" width="13" style="10" bestFit="1" customWidth="1"/>
    <col min="10268" max="10502" width="12" style="10"/>
    <col min="10503" max="10503" width="10.75" style="10" bestFit="1" customWidth="1"/>
    <col min="10504" max="10504" width="5.125" style="10" customWidth="1"/>
    <col min="10505" max="10505" width="16.5" style="10" customWidth="1"/>
    <col min="10506" max="10506" width="15.5" style="10" bestFit="1" customWidth="1"/>
    <col min="10507" max="10507" width="15.625" style="10" customWidth="1"/>
    <col min="10508" max="10508" width="11.125" style="10" customWidth="1"/>
    <col min="10509" max="10509" width="11.625" style="10" customWidth="1"/>
    <col min="10510" max="10510" width="12.75" style="10" customWidth="1"/>
    <col min="10511" max="10511" width="3" style="10" customWidth="1"/>
    <col min="10512" max="10512" width="4.625" style="10" customWidth="1"/>
    <col min="10513" max="10513" width="8.5" style="10" customWidth="1"/>
    <col min="10514" max="10515" width="10.75" style="10" customWidth="1"/>
    <col min="10516" max="10516" width="10.625" style="10" customWidth="1"/>
    <col min="10517" max="10517" width="16" style="10" customWidth="1"/>
    <col min="10518" max="10518" width="33" style="10" bestFit="1" customWidth="1"/>
    <col min="10519" max="10519" width="9.625" style="10" customWidth="1"/>
    <col min="10520" max="10520" width="18.75" style="10" customWidth="1"/>
    <col min="10521" max="10521" width="27.625" style="10" customWidth="1"/>
    <col min="10522" max="10522" width="4.875" style="10" customWidth="1"/>
    <col min="10523" max="10523" width="13" style="10" bestFit="1" customWidth="1"/>
    <col min="10524" max="10758" width="12" style="10"/>
    <col min="10759" max="10759" width="10.75" style="10" bestFit="1" customWidth="1"/>
    <col min="10760" max="10760" width="5.125" style="10" customWidth="1"/>
    <col min="10761" max="10761" width="16.5" style="10" customWidth="1"/>
    <col min="10762" max="10762" width="15.5" style="10" bestFit="1" customWidth="1"/>
    <col min="10763" max="10763" width="15.625" style="10" customWidth="1"/>
    <col min="10764" max="10764" width="11.125" style="10" customWidth="1"/>
    <col min="10765" max="10765" width="11.625" style="10" customWidth="1"/>
    <col min="10766" max="10766" width="12.75" style="10" customWidth="1"/>
    <col min="10767" max="10767" width="3" style="10" customWidth="1"/>
    <col min="10768" max="10768" width="4.625" style="10" customWidth="1"/>
    <col min="10769" max="10769" width="8.5" style="10" customWidth="1"/>
    <col min="10770" max="10771" width="10.75" style="10" customWidth="1"/>
    <col min="10772" max="10772" width="10.625" style="10" customWidth="1"/>
    <col min="10773" max="10773" width="16" style="10" customWidth="1"/>
    <col min="10774" max="10774" width="33" style="10" bestFit="1" customWidth="1"/>
    <col min="10775" max="10775" width="9.625" style="10" customWidth="1"/>
    <col min="10776" max="10776" width="18.75" style="10" customWidth="1"/>
    <col min="10777" max="10777" width="27.625" style="10" customWidth="1"/>
    <col min="10778" max="10778" width="4.875" style="10" customWidth="1"/>
    <col min="10779" max="10779" width="13" style="10" bestFit="1" customWidth="1"/>
    <col min="10780" max="11014" width="12" style="10"/>
    <col min="11015" max="11015" width="10.75" style="10" bestFit="1" customWidth="1"/>
    <col min="11016" max="11016" width="5.125" style="10" customWidth="1"/>
    <col min="11017" max="11017" width="16.5" style="10" customWidth="1"/>
    <col min="11018" max="11018" width="15.5" style="10" bestFit="1" customWidth="1"/>
    <col min="11019" max="11019" width="15.625" style="10" customWidth="1"/>
    <col min="11020" max="11020" width="11.125" style="10" customWidth="1"/>
    <col min="11021" max="11021" width="11.625" style="10" customWidth="1"/>
    <col min="11022" max="11022" width="12.75" style="10" customWidth="1"/>
    <col min="11023" max="11023" width="3" style="10" customWidth="1"/>
    <col min="11024" max="11024" width="4.625" style="10" customWidth="1"/>
    <col min="11025" max="11025" width="8.5" style="10" customWidth="1"/>
    <col min="11026" max="11027" width="10.75" style="10" customWidth="1"/>
    <col min="11028" max="11028" width="10.625" style="10" customWidth="1"/>
    <col min="11029" max="11029" width="16" style="10" customWidth="1"/>
    <col min="11030" max="11030" width="33" style="10" bestFit="1" customWidth="1"/>
    <col min="11031" max="11031" width="9.625" style="10" customWidth="1"/>
    <col min="11032" max="11032" width="18.75" style="10" customWidth="1"/>
    <col min="11033" max="11033" width="27.625" style="10" customWidth="1"/>
    <col min="11034" max="11034" width="4.875" style="10" customWidth="1"/>
    <col min="11035" max="11035" width="13" style="10" bestFit="1" customWidth="1"/>
    <col min="11036" max="11270" width="12" style="10"/>
    <col min="11271" max="11271" width="10.75" style="10" bestFit="1" customWidth="1"/>
    <col min="11272" max="11272" width="5.125" style="10" customWidth="1"/>
    <col min="11273" max="11273" width="16.5" style="10" customWidth="1"/>
    <col min="11274" max="11274" width="15.5" style="10" bestFit="1" customWidth="1"/>
    <col min="11275" max="11275" width="15.625" style="10" customWidth="1"/>
    <col min="11276" max="11276" width="11.125" style="10" customWidth="1"/>
    <col min="11277" max="11277" width="11.625" style="10" customWidth="1"/>
    <col min="11278" max="11278" width="12.75" style="10" customWidth="1"/>
    <col min="11279" max="11279" width="3" style="10" customWidth="1"/>
    <col min="11280" max="11280" width="4.625" style="10" customWidth="1"/>
    <col min="11281" max="11281" width="8.5" style="10" customWidth="1"/>
    <col min="11282" max="11283" width="10.75" style="10" customWidth="1"/>
    <col min="11284" max="11284" width="10.625" style="10" customWidth="1"/>
    <col min="11285" max="11285" width="16" style="10" customWidth="1"/>
    <col min="11286" max="11286" width="33" style="10" bestFit="1" customWidth="1"/>
    <col min="11287" max="11287" width="9.625" style="10" customWidth="1"/>
    <col min="11288" max="11288" width="18.75" style="10" customWidth="1"/>
    <col min="11289" max="11289" width="27.625" style="10" customWidth="1"/>
    <col min="11290" max="11290" width="4.875" style="10" customWidth="1"/>
    <col min="11291" max="11291" width="13" style="10" bestFit="1" customWidth="1"/>
    <col min="11292" max="11526" width="12" style="10"/>
    <col min="11527" max="11527" width="10.75" style="10" bestFit="1" customWidth="1"/>
    <col min="11528" max="11528" width="5.125" style="10" customWidth="1"/>
    <col min="11529" max="11529" width="16.5" style="10" customWidth="1"/>
    <col min="11530" max="11530" width="15.5" style="10" bestFit="1" customWidth="1"/>
    <col min="11531" max="11531" width="15.625" style="10" customWidth="1"/>
    <col min="11532" max="11532" width="11.125" style="10" customWidth="1"/>
    <col min="11533" max="11533" width="11.625" style="10" customWidth="1"/>
    <col min="11534" max="11534" width="12.75" style="10" customWidth="1"/>
    <col min="11535" max="11535" width="3" style="10" customWidth="1"/>
    <col min="11536" max="11536" width="4.625" style="10" customWidth="1"/>
    <col min="11537" max="11537" width="8.5" style="10" customWidth="1"/>
    <col min="11538" max="11539" width="10.75" style="10" customWidth="1"/>
    <col min="11540" max="11540" width="10.625" style="10" customWidth="1"/>
    <col min="11541" max="11541" width="16" style="10" customWidth="1"/>
    <col min="11542" max="11542" width="33" style="10" bestFit="1" customWidth="1"/>
    <col min="11543" max="11543" width="9.625" style="10" customWidth="1"/>
    <col min="11544" max="11544" width="18.75" style="10" customWidth="1"/>
    <col min="11545" max="11545" width="27.625" style="10" customWidth="1"/>
    <col min="11546" max="11546" width="4.875" style="10" customWidth="1"/>
    <col min="11547" max="11547" width="13" style="10" bestFit="1" customWidth="1"/>
    <col min="11548" max="11782" width="12" style="10"/>
    <col min="11783" max="11783" width="10.75" style="10" bestFit="1" customWidth="1"/>
    <col min="11784" max="11784" width="5.125" style="10" customWidth="1"/>
    <col min="11785" max="11785" width="16.5" style="10" customWidth="1"/>
    <col min="11786" max="11786" width="15.5" style="10" bestFit="1" customWidth="1"/>
    <col min="11787" max="11787" width="15.625" style="10" customWidth="1"/>
    <col min="11788" max="11788" width="11.125" style="10" customWidth="1"/>
    <col min="11789" max="11789" width="11.625" style="10" customWidth="1"/>
    <col min="11790" max="11790" width="12.75" style="10" customWidth="1"/>
    <col min="11791" max="11791" width="3" style="10" customWidth="1"/>
    <col min="11792" max="11792" width="4.625" style="10" customWidth="1"/>
    <col min="11793" max="11793" width="8.5" style="10" customWidth="1"/>
    <col min="11794" max="11795" width="10.75" style="10" customWidth="1"/>
    <col min="11796" max="11796" width="10.625" style="10" customWidth="1"/>
    <col min="11797" max="11797" width="16" style="10" customWidth="1"/>
    <col min="11798" max="11798" width="33" style="10" bestFit="1" customWidth="1"/>
    <col min="11799" max="11799" width="9.625" style="10" customWidth="1"/>
    <col min="11800" max="11800" width="18.75" style="10" customWidth="1"/>
    <col min="11801" max="11801" width="27.625" style="10" customWidth="1"/>
    <col min="11802" max="11802" width="4.875" style="10" customWidth="1"/>
    <col min="11803" max="11803" width="13" style="10" bestFit="1" customWidth="1"/>
    <col min="11804" max="12038" width="12" style="10"/>
    <col min="12039" max="12039" width="10.75" style="10" bestFit="1" customWidth="1"/>
    <col min="12040" max="12040" width="5.125" style="10" customWidth="1"/>
    <col min="12041" max="12041" width="16.5" style="10" customWidth="1"/>
    <col min="12042" max="12042" width="15.5" style="10" bestFit="1" customWidth="1"/>
    <col min="12043" max="12043" width="15.625" style="10" customWidth="1"/>
    <col min="12044" max="12044" width="11.125" style="10" customWidth="1"/>
    <col min="12045" max="12045" width="11.625" style="10" customWidth="1"/>
    <col min="12046" max="12046" width="12.75" style="10" customWidth="1"/>
    <col min="12047" max="12047" width="3" style="10" customWidth="1"/>
    <col min="12048" max="12048" width="4.625" style="10" customWidth="1"/>
    <col min="12049" max="12049" width="8.5" style="10" customWidth="1"/>
    <col min="12050" max="12051" width="10.75" style="10" customWidth="1"/>
    <col min="12052" max="12052" width="10.625" style="10" customWidth="1"/>
    <col min="12053" max="12053" width="16" style="10" customWidth="1"/>
    <col min="12054" max="12054" width="33" style="10" bestFit="1" customWidth="1"/>
    <col min="12055" max="12055" width="9.625" style="10" customWidth="1"/>
    <col min="12056" max="12056" width="18.75" style="10" customWidth="1"/>
    <col min="12057" max="12057" width="27.625" style="10" customWidth="1"/>
    <col min="12058" max="12058" width="4.875" style="10" customWidth="1"/>
    <col min="12059" max="12059" width="13" style="10" bestFit="1" customWidth="1"/>
    <col min="12060" max="12294" width="12" style="10"/>
    <col min="12295" max="12295" width="10.75" style="10" bestFit="1" customWidth="1"/>
    <col min="12296" max="12296" width="5.125" style="10" customWidth="1"/>
    <col min="12297" max="12297" width="16.5" style="10" customWidth="1"/>
    <col min="12298" max="12298" width="15.5" style="10" bestFit="1" customWidth="1"/>
    <col min="12299" max="12299" width="15.625" style="10" customWidth="1"/>
    <col min="12300" max="12300" width="11.125" style="10" customWidth="1"/>
    <col min="12301" max="12301" width="11.625" style="10" customWidth="1"/>
    <col min="12302" max="12302" width="12.75" style="10" customWidth="1"/>
    <col min="12303" max="12303" width="3" style="10" customWidth="1"/>
    <col min="12304" max="12304" width="4.625" style="10" customWidth="1"/>
    <col min="12305" max="12305" width="8.5" style="10" customWidth="1"/>
    <col min="12306" max="12307" width="10.75" style="10" customWidth="1"/>
    <col min="12308" max="12308" width="10.625" style="10" customWidth="1"/>
    <col min="12309" max="12309" width="16" style="10" customWidth="1"/>
    <col min="12310" max="12310" width="33" style="10" bestFit="1" customWidth="1"/>
    <col min="12311" max="12311" width="9.625" style="10" customWidth="1"/>
    <col min="12312" max="12312" width="18.75" style="10" customWidth="1"/>
    <col min="12313" max="12313" width="27.625" style="10" customWidth="1"/>
    <col min="12314" max="12314" width="4.875" style="10" customWidth="1"/>
    <col min="12315" max="12315" width="13" style="10" bestFit="1" customWidth="1"/>
    <col min="12316" max="12550" width="12" style="10"/>
    <col min="12551" max="12551" width="10.75" style="10" bestFit="1" customWidth="1"/>
    <col min="12552" max="12552" width="5.125" style="10" customWidth="1"/>
    <col min="12553" max="12553" width="16.5" style="10" customWidth="1"/>
    <col min="12554" max="12554" width="15.5" style="10" bestFit="1" customWidth="1"/>
    <col min="12555" max="12555" width="15.625" style="10" customWidth="1"/>
    <col min="12556" max="12556" width="11.125" style="10" customWidth="1"/>
    <col min="12557" max="12557" width="11.625" style="10" customWidth="1"/>
    <col min="12558" max="12558" width="12.75" style="10" customWidth="1"/>
    <col min="12559" max="12559" width="3" style="10" customWidth="1"/>
    <col min="12560" max="12560" width="4.625" style="10" customWidth="1"/>
    <col min="12561" max="12561" width="8.5" style="10" customWidth="1"/>
    <col min="12562" max="12563" width="10.75" style="10" customWidth="1"/>
    <col min="12564" max="12564" width="10.625" style="10" customWidth="1"/>
    <col min="12565" max="12565" width="16" style="10" customWidth="1"/>
    <col min="12566" max="12566" width="33" style="10" bestFit="1" customWidth="1"/>
    <col min="12567" max="12567" width="9.625" style="10" customWidth="1"/>
    <col min="12568" max="12568" width="18.75" style="10" customWidth="1"/>
    <col min="12569" max="12569" width="27.625" style="10" customWidth="1"/>
    <col min="12570" max="12570" width="4.875" style="10" customWidth="1"/>
    <col min="12571" max="12571" width="13" style="10" bestFit="1" customWidth="1"/>
    <col min="12572" max="12806" width="12" style="10"/>
    <col min="12807" max="12807" width="10.75" style="10" bestFit="1" customWidth="1"/>
    <col min="12808" max="12808" width="5.125" style="10" customWidth="1"/>
    <col min="12809" max="12809" width="16.5" style="10" customWidth="1"/>
    <col min="12810" max="12810" width="15.5" style="10" bestFit="1" customWidth="1"/>
    <col min="12811" max="12811" width="15.625" style="10" customWidth="1"/>
    <col min="12812" max="12812" width="11.125" style="10" customWidth="1"/>
    <col min="12813" max="12813" width="11.625" style="10" customWidth="1"/>
    <col min="12814" max="12814" width="12.75" style="10" customWidth="1"/>
    <col min="12815" max="12815" width="3" style="10" customWidth="1"/>
    <col min="12816" max="12816" width="4.625" style="10" customWidth="1"/>
    <col min="12817" max="12817" width="8.5" style="10" customWidth="1"/>
    <col min="12818" max="12819" width="10.75" style="10" customWidth="1"/>
    <col min="12820" max="12820" width="10.625" style="10" customWidth="1"/>
    <col min="12821" max="12821" width="16" style="10" customWidth="1"/>
    <col min="12822" max="12822" width="33" style="10" bestFit="1" customWidth="1"/>
    <col min="12823" max="12823" width="9.625" style="10" customWidth="1"/>
    <col min="12824" max="12824" width="18.75" style="10" customWidth="1"/>
    <col min="12825" max="12825" width="27.625" style="10" customWidth="1"/>
    <col min="12826" max="12826" width="4.875" style="10" customWidth="1"/>
    <col min="12827" max="12827" width="13" style="10" bestFit="1" customWidth="1"/>
    <col min="12828" max="13062" width="12" style="10"/>
    <col min="13063" max="13063" width="10.75" style="10" bestFit="1" customWidth="1"/>
    <col min="13064" max="13064" width="5.125" style="10" customWidth="1"/>
    <col min="13065" max="13065" width="16.5" style="10" customWidth="1"/>
    <col min="13066" max="13066" width="15.5" style="10" bestFit="1" customWidth="1"/>
    <col min="13067" max="13067" width="15.625" style="10" customWidth="1"/>
    <col min="13068" max="13068" width="11.125" style="10" customWidth="1"/>
    <col min="13069" max="13069" width="11.625" style="10" customWidth="1"/>
    <col min="13070" max="13070" width="12.75" style="10" customWidth="1"/>
    <col min="13071" max="13071" width="3" style="10" customWidth="1"/>
    <col min="13072" max="13072" width="4.625" style="10" customWidth="1"/>
    <col min="13073" max="13073" width="8.5" style="10" customWidth="1"/>
    <col min="13074" max="13075" width="10.75" style="10" customWidth="1"/>
    <col min="13076" max="13076" width="10.625" style="10" customWidth="1"/>
    <col min="13077" max="13077" width="16" style="10" customWidth="1"/>
    <col min="13078" max="13078" width="33" style="10" bestFit="1" customWidth="1"/>
    <col min="13079" max="13079" width="9.625" style="10" customWidth="1"/>
    <col min="13080" max="13080" width="18.75" style="10" customWidth="1"/>
    <col min="13081" max="13081" width="27.625" style="10" customWidth="1"/>
    <col min="13082" max="13082" width="4.875" style="10" customWidth="1"/>
    <col min="13083" max="13083" width="13" style="10" bestFit="1" customWidth="1"/>
    <col min="13084" max="13318" width="12" style="10"/>
    <col min="13319" max="13319" width="10.75" style="10" bestFit="1" customWidth="1"/>
    <col min="13320" max="13320" width="5.125" style="10" customWidth="1"/>
    <col min="13321" max="13321" width="16.5" style="10" customWidth="1"/>
    <col min="13322" max="13322" width="15.5" style="10" bestFit="1" customWidth="1"/>
    <col min="13323" max="13323" width="15.625" style="10" customWidth="1"/>
    <col min="13324" max="13324" width="11.125" style="10" customWidth="1"/>
    <col min="13325" max="13325" width="11.625" style="10" customWidth="1"/>
    <col min="13326" max="13326" width="12.75" style="10" customWidth="1"/>
    <col min="13327" max="13327" width="3" style="10" customWidth="1"/>
    <col min="13328" max="13328" width="4.625" style="10" customWidth="1"/>
    <col min="13329" max="13329" width="8.5" style="10" customWidth="1"/>
    <col min="13330" max="13331" width="10.75" style="10" customWidth="1"/>
    <col min="13332" max="13332" width="10.625" style="10" customWidth="1"/>
    <col min="13333" max="13333" width="16" style="10" customWidth="1"/>
    <col min="13334" max="13334" width="33" style="10" bestFit="1" customWidth="1"/>
    <col min="13335" max="13335" width="9.625" style="10" customWidth="1"/>
    <col min="13336" max="13336" width="18.75" style="10" customWidth="1"/>
    <col min="13337" max="13337" width="27.625" style="10" customWidth="1"/>
    <col min="13338" max="13338" width="4.875" style="10" customWidth="1"/>
    <col min="13339" max="13339" width="13" style="10" bestFit="1" customWidth="1"/>
    <col min="13340" max="13574" width="12" style="10"/>
    <col min="13575" max="13575" width="10.75" style="10" bestFit="1" customWidth="1"/>
    <col min="13576" max="13576" width="5.125" style="10" customWidth="1"/>
    <col min="13577" max="13577" width="16.5" style="10" customWidth="1"/>
    <col min="13578" max="13578" width="15.5" style="10" bestFit="1" customWidth="1"/>
    <col min="13579" max="13579" width="15.625" style="10" customWidth="1"/>
    <col min="13580" max="13580" width="11.125" style="10" customWidth="1"/>
    <col min="13581" max="13581" width="11.625" style="10" customWidth="1"/>
    <col min="13582" max="13582" width="12.75" style="10" customWidth="1"/>
    <col min="13583" max="13583" width="3" style="10" customWidth="1"/>
    <col min="13584" max="13584" width="4.625" style="10" customWidth="1"/>
    <col min="13585" max="13585" width="8.5" style="10" customWidth="1"/>
    <col min="13586" max="13587" width="10.75" style="10" customWidth="1"/>
    <col min="13588" max="13588" width="10.625" style="10" customWidth="1"/>
    <col min="13589" max="13589" width="16" style="10" customWidth="1"/>
    <col min="13590" max="13590" width="33" style="10" bestFit="1" customWidth="1"/>
    <col min="13591" max="13591" width="9.625" style="10" customWidth="1"/>
    <col min="13592" max="13592" width="18.75" style="10" customWidth="1"/>
    <col min="13593" max="13593" width="27.625" style="10" customWidth="1"/>
    <col min="13594" max="13594" width="4.875" style="10" customWidth="1"/>
    <col min="13595" max="13595" width="13" style="10" bestFit="1" customWidth="1"/>
    <col min="13596" max="13830" width="12" style="10"/>
    <col min="13831" max="13831" width="10.75" style="10" bestFit="1" customWidth="1"/>
    <col min="13832" max="13832" width="5.125" style="10" customWidth="1"/>
    <col min="13833" max="13833" width="16.5" style="10" customWidth="1"/>
    <col min="13834" max="13834" width="15.5" style="10" bestFit="1" customWidth="1"/>
    <col min="13835" max="13835" width="15.625" style="10" customWidth="1"/>
    <col min="13836" max="13836" width="11.125" style="10" customWidth="1"/>
    <col min="13837" max="13837" width="11.625" style="10" customWidth="1"/>
    <col min="13838" max="13838" width="12.75" style="10" customWidth="1"/>
    <col min="13839" max="13839" width="3" style="10" customWidth="1"/>
    <col min="13840" max="13840" width="4.625" style="10" customWidth="1"/>
    <col min="13841" max="13841" width="8.5" style="10" customWidth="1"/>
    <col min="13842" max="13843" width="10.75" style="10" customWidth="1"/>
    <col min="13844" max="13844" width="10.625" style="10" customWidth="1"/>
    <col min="13845" max="13845" width="16" style="10" customWidth="1"/>
    <col min="13846" max="13846" width="33" style="10" bestFit="1" customWidth="1"/>
    <col min="13847" max="13847" width="9.625" style="10" customWidth="1"/>
    <col min="13848" max="13848" width="18.75" style="10" customWidth="1"/>
    <col min="13849" max="13849" width="27.625" style="10" customWidth="1"/>
    <col min="13850" max="13850" width="4.875" style="10" customWidth="1"/>
    <col min="13851" max="13851" width="13" style="10" bestFit="1" customWidth="1"/>
    <col min="13852" max="14086" width="12" style="10"/>
    <col min="14087" max="14087" width="10.75" style="10" bestFit="1" customWidth="1"/>
    <col min="14088" max="14088" width="5.125" style="10" customWidth="1"/>
    <col min="14089" max="14089" width="16.5" style="10" customWidth="1"/>
    <col min="14090" max="14090" width="15.5" style="10" bestFit="1" customWidth="1"/>
    <col min="14091" max="14091" width="15.625" style="10" customWidth="1"/>
    <col min="14092" max="14092" width="11.125" style="10" customWidth="1"/>
    <col min="14093" max="14093" width="11.625" style="10" customWidth="1"/>
    <col min="14094" max="14094" width="12.75" style="10" customWidth="1"/>
    <col min="14095" max="14095" width="3" style="10" customWidth="1"/>
    <col min="14096" max="14096" width="4.625" style="10" customWidth="1"/>
    <col min="14097" max="14097" width="8.5" style="10" customWidth="1"/>
    <col min="14098" max="14099" width="10.75" style="10" customWidth="1"/>
    <col min="14100" max="14100" width="10.625" style="10" customWidth="1"/>
    <col min="14101" max="14101" width="16" style="10" customWidth="1"/>
    <col min="14102" max="14102" width="33" style="10" bestFit="1" customWidth="1"/>
    <col min="14103" max="14103" width="9.625" style="10" customWidth="1"/>
    <col min="14104" max="14104" width="18.75" style="10" customWidth="1"/>
    <col min="14105" max="14105" width="27.625" style="10" customWidth="1"/>
    <col min="14106" max="14106" width="4.875" style="10" customWidth="1"/>
    <col min="14107" max="14107" width="13" style="10" bestFit="1" customWidth="1"/>
    <col min="14108" max="14342" width="12" style="10"/>
    <col min="14343" max="14343" width="10.75" style="10" bestFit="1" customWidth="1"/>
    <col min="14344" max="14344" width="5.125" style="10" customWidth="1"/>
    <col min="14345" max="14345" width="16.5" style="10" customWidth="1"/>
    <col min="14346" max="14346" width="15.5" style="10" bestFit="1" customWidth="1"/>
    <col min="14347" max="14347" width="15.625" style="10" customWidth="1"/>
    <col min="14348" max="14348" width="11.125" style="10" customWidth="1"/>
    <col min="14349" max="14349" width="11.625" style="10" customWidth="1"/>
    <col min="14350" max="14350" width="12.75" style="10" customWidth="1"/>
    <col min="14351" max="14351" width="3" style="10" customWidth="1"/>
    <col min="14352" max="14352" width="4.625" style="10" customWidth="1"/>
    <col min="14353" max="14353" width="8.5" style="10" customWidth="1"/>
    <col min="14354" max="14355" width="10.75" style="10" customWidth="1"/>
    <col min="14356" max="14356" width="10.625" style="10" customWidth="1"/>
    <col min="14357" max="14357" width="16" style="10" customWidth="1"/>
    <col min="14358" max="14358" width="33" style="10" bestFit="1" customWidth="1"/>
    <col min="14359" max="14359" width="9.625" style="10" customWidth="1"/>
    <col min="14360" max="14360" width="18.75" style="10" customWidth="1"/>
    <col min="14361" max="14361" width="27.625" style="10" customWidth="1"/>
    <col min="14362" max="14362" width="4.875" style="10" customWidth="1"/>
    <col min="14363" max="14363" width="13" style="10" bestFit="1" customWidth="1"/>
    <col min="14364" max="14598" width="12" style="10"/>
    <col min="14599" max="14599" width="10.75" style="10" bestFit="1" customWidth="1"/>
    <col min="14600" max="14600" width="5.125" style="10" customWidth="1"/>
    <col min="14601" max="14601" width="16.5" style="10" customWidth="1"/>
    <col min="14602" max="14602" width="15.5" style="10" bestFit="1" customWidth="1"/>
    <col min="14603" max="14603" width="15.625" style="10" customWidth="1"/>
    <col min="14604" max="14604" width="11.125" style="10" customWidth="1"/>
    <col min="14605" max="14605" width="11.625" style="10" customWidth="1"/>
    <col min="14606" max="14606" width="12.75" style="10" customWidth="1"/>
    <col min="14607" max="14607" width="3" style="10" customWidth="1"/>
    <col min="14608" max="14608" width="4.625" style="10" customWidth="1"/>
    <col min="14609" max="14609" width="8.5" style="10" customWidth="1"/>
    <col min="14610" max="14611" width="10.75" style="10" customWidth="1"/>
    <col min="14612" max="14612" width="10.625" style="10" customWidth="1"/>
    <col min="14613" max="14613" width="16" style="10" customWidth="1"/>
    <col min="14614" max="14614" width="33" style="10" bestFit="1" customWidth="1"/>
    <col min="14615" max="14615" width="9.625" style="10" customWidth="1"/>
    <col min="14616" max="14616" width="18.75" style="10" customWidth="1"/>
    <col min="14617" max="14617" width="27.625" style="10" customWidth="1"/>
    <col min="14618" max="14618" width="4.875" style="10" customWidth="1"/>
    <col min="14619" max="14619" width="13" style="10" bestFit="1" customWidth="1"/>
    <col min="14620" max="14854" width="12" style="10"/>
    <col min="14855" max="14855" width="10.75" style="10" bestFit="1" customWidth="1"/>
    <col min="14856" max="14856" width="5.125" style="10" customWidth="1"/>
    <col min="14857" max="14857" width="16.5" style="10" customWidth="1"/>
    <col min="14858" max="14858" width="15.5" style="10" bestFit="1" customWidth="1"/>
    <col min="14859" max="14859" width="15.625" style="10" customWidth="1"/>
    <col min="14860" max="14860" width="11.125" style="10" customWidth="1"/>
    <col min="14861" max="14861" width="11.625" style="10" customWidth="1"/>
    <col min="14862" max="14862" width="12.75" style="10" customWidth="1"/>
    <col min="14863" max="14863" width="3" style="10" customWidth="1"/>
    <col min="14864" max="14864" width="4.625" style="10" customWidth="1"/>
    <col min="14865" max="14865" width="8.5" style="10" customWidth="1"/>
    <col min="14866" max="14867" width="10.75" style="10" customWidth="1"/>
    <col min="14868" max="14868" width="10.625" style="10" customWidth="1"/>
    <col min="14869" max="14869" width="16" style="10" customWidth="1"/>
    <col min="14870" max="14870" width="33" style="10" bestFit="1" customWidth="1"/>
    <col min="14871" max="14871" width="9.625" style="10" customWidth="1"/>
    <col min="14872" max="14872" width="18.75" style="10" customWidth="1"/>
    <col min="14873" max="14873" width="27.625" style="10" customWidth="1"/>
    <col min="14874" max="14874" width="4.875" style="10" customWidth="1"/>
    <col min="14875" max="14875" width="13" style="10" bestFit="1" customWidth="1"/>
    <col min="14876" max="15110" width="12" style="10"/>
    <col min="15111" max="15111" width="10.75" style="10" bestFit="1" customWidth="1"/>
    <col min="15112" max="15112" width="5.125" style="10" customWidth="1"/>
    <col min="15113" max="15113" width="16.5" style="10" customWidth="1"/>
    <col min="15114" max="15114" width="15.5" style="10" bestFit="1" customWidth="1"/>
    <col min="15115" max="15115" width="15.625" style="10" customWidth="1"/>
    <col min="15116" max="15116" width="11.125" style="10" customWidth="1"/>
    <col min="15117" max="15117" width="11.625" style="10" customWidth="1"/>
    <col min="15118" max="15118" width="12.75" style="10" customWidth="1"/>
    <col min="15119" max="15119" width="3" style="10" customWidth="1"/>
    <col min="15120" max="15120" width="4.625" style="10" customWidth="1"/>
    <col min="15121" max="15121" width="8.5" style="10" customWidth="1"/>
    <col min="15122" max="15123" width="10.75" style="10" customWidth="1"/>
    <col min="15124" max="15124" width="10.625" style="10" customWidth="1"/>
    <col min="15125" max="15125" width="16" style="10" customWidth="1"/>
    <col min="15126" max="15126" width="33" style="10" bestFit="1" customWidth="1"/>
    <col min="15127" max="15127" width="9.625" style="10" customWidth="1"/>
    <col min="15128" max="15128" width="18.75" style="10" customWidth="1"/>
    <col min="15129" max="15129" width="27.625" style="10" customWidth="1"/>
    <col min="15130" max="15130" width="4.875" style="10" customWidth="1"/>
    <col min="15131" max="15131" width="13" style="10" bestFit="1" customWidth="1"/>
    <col min="15132" max="15366" width="12" style="10"/>
    <col min="15367" max="15367" width="10.75" style="10" bestFit="1" customWidth="1"/>
    <col min="15368" max="15368" width="5.125" style="10" customWidth="1"/>
    <col min="15369" max="15369" width="16.5" style="10" customWidth="1"/>
    <col min="15370" max="15370" width="15.5" style="10" bestFit="1" customWidth="1"/>
    <col min="15371" max="15371" width="15.625" style="10" customWidth="1"/>
    <col min="15372" max="15372" width="11.125" style="10" customWidth="1"/>
    <col min="15373" max="15373" width="11.625" style="10" customWidth="1"/>
    <col min="15374" max="15374" width="12.75" style="10" customWidth="1"/>
    <col min="15375" max="15375" width="3" style="10" customWidth="1"/>
    <col min="15376" max="15376" width="4.625" style="10" customWidth="1"/>
    <col min="15377" max="15377" width="8.5" style="10" customWidth="1"/>
    <col min="15378" max="15379" width="10.75" style="10" customWidth="1"/>
    <col min="15380" max="15380" width="10.625" style="10" customWidth="1"/>
    <col min="15381" max="15381" width="16" style="10" customWidth="1"/>
    <col min="15382" max="15382" width="33" style="10" bestFit="1" customWidth="1"/>
    <col min="15383" max="15383" width="9.625" style="10" customWidth="1"/>
    <col min="15384" max="15384" width="18.75" style="10" customWidth="1"/>
    <col min="15385" max="15385" width="27.625" style="10" customWidth="1"/>
    <col min="15386" max="15386" width="4.875" style="10" customWidth="1"/>
    <col min="15387" max="15387" width="13" style="10" bestFit="1" customWidth="1"/>
    <col min="15388" max="15622" width="12" style="10"/>
    <col min="15623" max="15623" width="10.75" style="10" bestFit="1" customWidth="1"/>
    <col min="15624" max="15624" width="5.125" style="10" customWidth="1"/>
    <col min="15625" max="15625" width="16.5" style="10" customWidth="1"/>
    <col min="15626" max="15626" width="15.5" style="10" bestFit="1" customWidth="1"/>
    <col min="15627" max="15627" width="15.625" style="10" customWidth="1"/>
    <col min="15628" max="15628" width="11.125" style="10" customWidth="1"/>
    <col min="15629" max="15629" width="11.625" style="10" customWidth="1"/>
    <col min="15630" max="15630" width="12.75" style="10" customWidth="1"/>
    <col min="15631" max="15631" width="3" style="10" customWidth="1"/>
    <col min="15632" max="15632" width="4.625" style="10" customWidth="1"/>
    <col min="15633" max="15633" width="8.5" style="10" customWidth="1"/>
    <col min="15634" max="15635" width="10.75" style="10" customWidth="1"/>
    <col min="15636" max="15636" width="10.625" style="10" customWidth="1"/>
    <col min="15637" max="15637" width="16" style="10" customWidth="1"/>
    <col min="15638" max="15638" width="33" style="10" bestFit="1" customWidth="1"/>
    <col min="15639" max="15639" width="9.625" style="10" customWidth="1"/>
    <col min="15640" max="15640" width="18.75" style="10" customWidth="1"/>
    <col min="15641" max="15641" width="27.625" style="10" customWidth="1"/>
    <col min="15642" max="15642" width="4.875" style="10" customWidth="1"/>
    <col min="15643" max="15643" width="13" style="10" bestFit="1" customWidth="1"/>
    <col min="15644" max="15878" width="12" style="10"/>
    <col min="15879" max="15879" width="10.75" style="10" bestFit="1" customWidth="1"/>
    <col min="15880" max="15880" width="5.125" style="10" customWidth="1"/>
    <col min="15881" max="15881" width="16.5" style="10" customWidth="1"/>
    <col min="15882" max="15882" width="15.5" style="10" bestFit="1" customWidth="1"/>
    <col min="15883" max="15883" width="15.625" style="10" customWidth="1"/>
    <col min="15884" max="15884" width="11.125" style="10" customWidth="1"/>
    <col min="15885" max="15885" width="11.625" style="10" customWidth="1"/>
    <col min="15886" max="15886" width="12.75" style="10" customWidth="1"/>
    <col min="15887" max="15887" width="3" style="10" customWidth="1"/>
    <col min="15888" max="15888" width="4.625" style="10" customWidth="1"/>
    <col min="15889" max="15889" width="8.5" style="10" customWidth="1"/>
    <col min="15890" max="15891" width="10.75" style="10" customWidth="1"/>
    <col min="15892" max="15892" width="10.625" style="10" customWidth="1"/>
    <col min="15893" max="15893" width="16" style="10" customWidth="1"/>
    <col min="15894" max="15894" width="33" style="10" bestFit="1" customWidth="1"/>
    <col min="15895" max="15895" width="9.625" style="10" customWidth="1"/>
    <col min="15896" max="15896" width="18.75" style="10" customWidth="1"/>
    <col min="15897" max="15897" width="27.625" style="10" customWidth="1"/>
    <col min="15898" max="15898" width="4.875" style="10" customWidth="1"/>
    <col min="15899" max="15899" width="13" style="10" bestFit="1" customWidth="1"/>
    <col min="15900" max="16134" width="12" style="10"/>
    <col min="16135" max="16135" width="10.75" style="10" bestFit="1" customWidth="1"/>
    <col min="16136" max="16136" width="5.125" style="10" customWidth="1"/>
    <col min="16137" max="16137" width="16.5" style="10" customWidth="1"/>
    <col min="16138" max="16138" width="15.5" style="10" bestFit="1" customWidth="1"/>
    <col min="16139" max="16139" width="15.625" style="10" customWidth="1"/>
    <col min="16140" max="16140" width="11.125" style="10" customWidth="1"/>
    <col min="16141" max="16141" width="11.625" style="10" customWidth="1"/>
    <col min="16142" max="16142" width="12.75" style="10" customWidth="1"/>
    <col min="16143" max="16143" width="3" style="10" customWidth="1"/>
    <col min="16144" max="16144" width="4.625" style="10" customWidth="1"/>
    <col min="16145" max="16145" width="8.5" style="10" customWidth="1"/>
    <col min="16146" max="16147" width="10.75" style="10" customWidth="1"/>
    <col min="16148" max="16148" width="10.625" style="10" customWidth="1"/>
    <col min="16149" max="16149" width="16" style="10" customWidth="1"/>
    <col min="16150" max="16150" width="33" style="10" bestFit="1" customWidth="1"/>
    <col min="16151" max="16151" width="9.625" style="10" customWidth="1"/>
    <col min="16152" max="16152" width="18.75" style="10" customWidth="1"/>
    <col min="16153" max="16153" width="27.625" style="10" customWidth="1"/>
    <col min="16154" max="16154" width="4.875" style="10" customWidth="1"/>
    <col min="16155" max="16155" width="13" style="10" bestFit="1" customWidth="1"/>
    <col min="16156" max="16384" width="12" style="10"/>
  </cols>
  <sheetData>
    <row r="1" spans="1:29" s="1" customFormat="1" ht="29.25" customHeight="1">
      <c r="A1" s="16" t="s">
        <v>23</v>
      </c>
      <c r="B1" s="16" t="s">
        <v>24</v>
      </c>
      <c r="C1" s="85" t="s">
        <v>116</v>
      </c>
      <c r="D1" s="86" t="s">
        <v>117</v>
      </c>
      <c r="E1" s="86" t="s">
        <v>122</v>
      </c>
      <c r="F1" s="86" t="s">
        <v>123</v>
      </c>
      <c r="G1" s="86" t="s">
        <v>124</v>
      </c>
      <c r="H1" s="86" t="s">
        <v>125</v>
      </c>
      <c r="I1" s="86" t="s">
        <v>139</v>
      </c>
      <c r="J1" s="86" t="s">
        <v>140</v>
      </c>
      <c r="K1" s="87" t="s">
        <v>118</v>
      </c>
      <c r="L1" s="86" t="s">
        <v>119</v>
      </c>
      <c r="M1" s="86" t="s">
        <v>120</v>
      </c>
      <c r="N1" s="86" t="s">
        <v>121</v>
      </c>
      <c r="O1" s="86" t="s">
        <v>8</v>
      </c>
      <c r="P1" s="86" t="s">
        <v>9</v>
      </c>
      <c r="Q1" s="86" t="s">
        <v>129</v>
      </c>
      <c r="R1" s="86" t="s">
        <v>126</v>
      </c>
      <c r="S1" s="86" t="s">
        <v>127</v>
      </c>
      <c r="T1" s="85" t="s">
        <v>128</v>
      </c>
      <c r="U1" s="92" t="s">
        <v>7</v>
      </c>
      <c r="V1" s="92" t="s">
        <v>130</v>
      </c>
      <c r="W1" s="92" t="s">
        <v>131</v>
      </c>
      <c r="X1" s="92" t="s">
        <v>132</v>
      </c>
      <c r="Y1" s="92" t="s">
        <v>133</v>
      </c>
      <c r="Z1" s="92" t="s">
        <v>11</v>
      </c>
      <c r="AA1" s="92" t="s">
        <v>134</v>
      </c>
      <c r="AB1" s="93" t="s">
        <v>135</v>
      </c>
      <c r="AC1" s="92" t="s">
        <v>136</v>
      </c>
    </row>
    <row r="2" spans="1:29" s="8" customFormat="1" ht="35.25" customHeight="1">
      <c r="A2" s="7" t="s">
        <v>47</v>
      </c>
      <c r="B2" s="7">
        <f>入力欄!Y19</f>
        <v>0</v>
      </c>
      <c r="C2" s="7" t="str">
        <f>TEXT(入力欄!L19,0)</f>
        <v>＊記入不要</v>
      </c>
      <c r="D2" s="88" t="s">
        <v>141</v>
      </c>
      <c r="E2" s="5">
        <f>IF(入力欄!L34="",入力欄!N30,ASC(UPPER(入力欄!L34)))</f>
        <v>0</v>
      </c>
      <c r="F2" s="6">
        <f>IF(入力欄!L34="",入力欄!X30,ASC(UPPER(入力欄!Z34&amp;" "&amp;入力欄!S34)))</f>
        <v>0</v>
      </c>
      <c r="G2" s="5" t="str">
        <f>ASC(IF(入力欄!L34="",入力欄!N31,入力欄!L36))</f>
        <v/>
      </c>
      <c r="H2" s="6" t="str">
        <f>ASC(IF(入力欄!L34="",入力欄!X31,入力欄!Z36&amp;" "&amp;入力欄!S36))</f>
        <v/>
      </c>
      <c r="I2" s="7" t="str">
        <f>IF(入力欄!L34="",入力欄!N30&amp;"　"&amp;入力欄!X30,ASC(UPPER(入力欄!L34&amp;" "&amp;入力欄!S34&amp;" "&amp;入力欄!Z34)))</f>
        <v>　</v>
      </c>
      <c r="J2" s="7" t="str">
        <f>ASC(UPPER(IF(入力欄!L34="",入力欄!N32&amp;" "&amp;入力欄!X32,入力欄!L34&amp;" "&amp;入力欄!S34&amp;" "&amp;入力欄!Z34)))</f>
        <v xml:space="preserve"> </v>
      </c>
      <c r="K2" s="2">
        <f>入力欄!N29</f>
        <v>0</v>
      </c>
      <c r="L2" s="3">
        <f ca="1">IF(COUNTIF(入力欄!G47,"*更新*"),DATE(YEAR(TODAY()),MONTH(TODAY()),1),入力欄!$N$27)</f>
        <v>0</v>
      </c>
      <c r="M2" s="91">
        <f>IF(入力欄!L23="005…医歯学系から理工学系への勤務者等",IF((入力欄!N28-L2)&gt;365,入力欄!N28,TEXT((EDATE(L2,60)-1),"yyyy-mm-dd")),入力欄!N28)</f>
        <v>0</v>
      </c>
      <c r="N2" s="4" t="str">
        <f>IF(入力欄!AA29="男","1",IF(入力欄!AA29="女",2,"未記入"))</f>
        <v>未記入</v>
      </c>
      <c r="O2" s="4">
        <v>3</v>
      </c>
      <c r="P2" s="89">
        <v>1000000</v>
      </c>
      <c r="Q2" s="90">
        <f>入力欄!L23</f>
        <v>0</v>
      </c>
      <c r="R2" s="5" t="str">
        <f>ASC(LOWER(IF(入力欄!L34="",入力欄!N32,入力欄!L34)))</f>
        <v/>
      </c>
      <c r="S2" s="6" t="str">
        <f>ASC(LOWER(IF(入力欄!L34="",入力欄!X32,入力欄!Z34&amp;" "&amp;入力欄!S34)))</f>
        <v/>
      </c>
      <c r="T2" s="7" t="str">
        <f>IF(入力欄!X47="","",入力欄!X47)</f>
        <v/>
      </c>
      <c r="U2" s="94">
        <f>入力欄!L22</f>
        <v>0</v>
      </c>
      <c r="V2" s="95">
        <f>入力欄!L24</f>
        <v>0</v>
      </c>
      <c r="W2" s="95">
        <f>入力欄!L26</f>
        <v>0</v>
      </c>
      <c r="X2" s="95">
        <f>入力欄!AA25</f>
        <v>0</v>
      </c>
      <c r="Y2" s="95">
        <f>入力欄!Y19</f>
        <v>0</v>
      </c>
      <c r="Z2" s="96">
        <f>入力欄!O25</f>
        <v>0</v>
      </c>
      <c r="AA2" s="96"/>
      <c r="AB2" s="17" t="str">
        <f>IF(入力欄!$H$47="前回と同じ番号(更新発行)","更新1",IF(入力欄!$H$47="新規(以前の発行無し)","新規","更新2"))</f>
        <v>新規</v>
      </c>
      <c r="AC2" s="95" t="s">
        <v>137</v>
      </c>
    </row>
    <row r="3" spans="1:29" s="9" customFormat="1" ht="15" customHeight="1">
      <c r="C3" s="10"/>
      <c r="D3" s="11"/>
      <c r="E3" s="14"/>
      <c r="F3" s="14"/>
      <c r="G3" s="10"/>
      <c r="H3" s="10"/>
      <c r="I3" s="11"/>
      <c r="J3" s="11"/>
      <c r="K3" s="10"/>
      <c r="L3" s="12"/>
      <c r="M3" s="12"/>
      <c r="N3" s="12"/>
      <c r="O3" s="12"/>
      <c r="P3" s="14"/>
      <c r="Q3" s="14"/>
      <c r="R3" s="12"/>
      <c r="S3" s="11"/>
      <c r="T3" s="11"/>
      <c r="U3" s="12"/>
      <c r="V3" s="15"/>
      <c r="W3" s="15"/>
      <c r="X3" s="15"/>
      <c r="Y3" s="97"/>
      <c r="Z3" s="1"/>
      <c r="AA3" s="10"/>
    </row>
    <row r="4" spans="1:29" ht="15" customHeight="1">
      <c r="Y4" s="97"/>
    </row>
    <row r="5" spans="1:29" ht="15" customHeight="1">
      <c r="Y5" s="97"/>
    </row>
    <row r="6" spans="1:29" ht="15" customHeight="1">
      <c r="I6" s="35"/>
      <c r="Y6" s="97"/>
    </row>
    <row r="7" spans="1:29" ht="15" customHeight="1">
      <c r="I7" s="34"/>
      <c r="J7" s="34"/>
      <c r="Y7" s="97"/>
    </row>
    <row r="8" spans="1:29" ht="15" customHeight="1">
      <c r="I8" s="35"/>
    </row>
    <row r="14" spans="1:29" ht="15" customHeight="1">
      <c r="A14" s="9" t="s">
        <v>149</v>
      </c>
    </row>
    <row r="15" spans="1:29" ht="15" customHeight="1">
      <c r="A15" s="101" t="s">
        <v>150</v>
      </c>
    </row>
    <row r="16" spans="1:29" ht="15" customHeight="1">
      <c r="A16" s="101" t="s">
        <v>151</v>
      </c>
    </row>
    <row r="17" spans="1:1" ht="15" customHeight="1">
      <c r="A17" s="101" t="s">
        <v>152</v>
      </c>
    </row>
    <row r="18" spans="1:1" ht="15" customHeight="1">
      <c r="A18" s="101" t="s">
        <v>153</v>
      </c>
    </row>
    <row r="19" spans="1:1" ht="15" customHeight="1">
      <c r="A19" s="101" t="s">
        <v>154</v>
      </c>
    </row>
    <row r="20" spans="1:1" ht="15" customHeight="1">
      <c r="A20" s="101" t="s">
        <v>155</v>
      </c>
    </row>
    <row r="21" spans="1:1" ht="15" customHeight="1">
      <c r="A21" s="101" t="s">
        <v>156</v>
      </c>
    </row>
    <row r="22" spans="1:1" ht="15" customHeight="1">
      <c r="A22" s="101" t="s">
        <v>157</v>
      </c>
    </row>
    <row r="23" spans="1:1" ht="15" customHeight="1">
      <c r="A23" s="101" t="s">
        <v>158</v>
      </c>
    </row>
    <row r="24" spans="1:1" ht="15" customHeight="1">
      <c r="A24" s="101" t="s">
        <v>159</v>
      </c>
    </row>
    <row r="25" spans="1:1" ht="15" customHeight="1">
      <c r="A25" s="101" t="s">
        <v>160</v>
      </c>
    </row>
    <row r="26" spans="1:1" ht="15" customHeight="1">
      <c r="A26" s="101" t="s">
        <v>161</v>
      </c>
    </row>
    <row r="27" spans="1:1" ht="15" customHeight="1">
      <c r="A27" s="101" t="s">
        <v>162</v>
      </c>
    </row>
    <row r="28" spans="1:1" ht="15" customHeight="1">
      <c r="A28" s="101" t="s">
        <v>163</v>
      </c>
    </row>
  </sheetData>
  <phoneticPr fontId="25"/>
  <conditionalFormatting sqref="C2">
    <cfRule type="duplicateValues" dxfId="14" priority="17"/>
    <cfRule type="containsText" dxfId="13" priority="18" stopIfTrue="1" operator="containsText" text="未記入">
      <formula>NOT(ISERROR(SEARCH("未記入",C2)))</formula>
    </cfRule>
    <cfRule type="containsText" dxfId="12" priority="19" stopIfTrue="1" operator="containsText" text="未入力">
      <formula>NOT(ISERROR(SEARCH("未入力",C2)))</formula>
    </cfRule>
    <cfRule type="containsText" dxfId="11" priority="20" stopIfTrue="1" operator="containsText" text="COMPANY参照">
      <formula>NOT(ISERROR(SEARCH("COMPANY参照",C2)))</formula>
    </cfRule>
    <cfRule type="containsErrors" dxfId="10" priority="21" stopIfTrue="1">
      <formula>ISERROR(C2)</formula>
    </cfRule>
    <cfRule type="containsBlanks" dxfId="9" priority="22" stopIfTrue="1">
      <formula>LEN(TRIM(C2))=0</formula>
    </cfRule>
    <cfRule type="cellIs" dxfId="8" priority="23" stopIfTrue="1" operator="equal">
      <formula>0</formula>
    </cfRule>
  </conditionalFormatting>
  <conditionalFormatting sqref="U2:Z2 C1:D1 I1:Z1 O2:S2 E1:H2">
    <cfRule type="containsText" dxfId="7" priority="13" stopIfTrue="1" operator="containsText" text="未記入">
      <formula>NOT(ISERROR(SEARCH("未記入",C1)))</formula>
    </cfRule>
    <cfRule type="containsText" dxfId="6" priority="14" stopIfTrue="1" operator="containsText" text="未入力">
      <formula>NOT(ISERROR(SEARCH("未入力",C1)))</formula>
    </cfRule>
    <cfRule type="containsText" dxfId="5" priority="15" stopIfTrue="1" operator="containsText" text="COMPANY参照">
      <formula>NOT(ISERROR(SEARCH("COMPANY参照",C1)))</formula>
    </cfRule>
    <cfRule type="containsErrors" dxfId="4" priority="16" stopIfTrue="1">
      <formula>ISERROR(C1)</formula>
    </cfRule>
  </conditionalFormatting>
  <conditionalFormatting sqref="I2:M2">
    <cfRule type="containsText" dxfId="3" priority="9" stopIfTrue="1" operator="containsText" text="未記入">
      <formula>NOT(ISERROR(SEARCH("未記入",I2)))</formula>
    </cfRule>
    <cfRule type="containsText" dxfId="2" priority="10" stopIfTrue="1" operator="containsText" text="未入力">
      <formula>NOT(ISERROR(SEARCH("未入力",I2)))</formula>
    </cfRule>
    <cfRule type="containsText" dxfId="1" priority="11" stopIfTrue="1" operator="containsText" text="COMPANY参照">
      <formula>NOT(ISERROR(SEARCH("COMPANY参照",I2)))</formula>
    </cfRule>
    <cfRule type="containsErrors" dxfId="0" priority="12" stopIfTrue="1">
      <formula>ISERROR(I2)</formula>
    </cfRule>
  </conditionalFormatting>
  <pageMargins left="0.75" right="0.75" top="1" bottom="1" header="0.51200000000000001" footer="0.51200000000000001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入力欄</vt:lpstr>
      <vt:lpstr>事務使用</vt:lpstr>
      <vt:lpstr>入力欄!Print_Area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経理課共済掛</dc:creator>
  <cp:lastModifiedBy>Administrator</cp:lastModifiedBy>
  <cp:revision>2</cp:revision>
  <cp:lastPrinted>2025-01-23T04:53:09Z</cp:lastPrinted>
  <dcterms:created xsi:type="dcterms:W3CDTF">2016-10-26T10:56:00Z</dcterms:created>
  <dcterms:modified xsi:type="dcterms:W3CDTF">2025-02-19T02:08:11Z</dcterms:modified>
</cp:coreProperties>
</file>